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\\av-dc01\Shared Docs\Forms\CEIR Emission Inventory Forms\"/>
    </mc:Choice>
  </mc:AlternateContent>
  <xr:revisionPtr revIDLastSave="0" documentId="13_ncr:1_{4A5A264F-D109-4E8C-BBE1-AA1EEB79EC60}" xr6:coauthVersionLast="36" xr6:coauthVersionMax="36" xr10:uidLastSave="{00000000-0000-0000-0000-000000000000}"/>
  <bookViews>
    <workbookView xWindow="0" yWindow="0" windowWidth="24855" windowHeight="10440" xr2:uid="{00000000-000D-0000-FFFF-FFFF00000000}"/>
  </bookViews>
  <sheets>
    <sheet name="Abrasive_Blasting" sheetId="1" r:id="rId1"/>
    <sheet name="Flowrate_EmFac" sheetId="3" r:id="rId2"/>
    <sheet name="EMISSION FACTORS" sheetId="2" r:id="rId3"/>
  </sheets>
  <definedNames>
    <definedName name="_xlnm._FilterDatabase" localSheetId="0" hidden="1">Abrasive_Blasting!$BE$29:$BL$29</definedName>
  </definedNames>
  <calcPr calcId="191029"/>
</workbook>
</file>

<file path=xl/calcChain.xml><?xml version="1.0" encoding="utf-8"?>
<calcChain xmlns="http://schemas.openxmlformats.org/spreadsheetml/2006/main">
  <c r="D25" i="3" l="1"/>
  <c r="E25" i="3"/>
  <c r="B25" i="3"/>
  <c r="B28" i="3"/>
  <c r="E32" i="3"/>
  <c r="CA35" i="1"/>
  <c r="AN48" i="1"/>
  <c r="D28" i="3"/>
  <c r="E28" i="3"/>
  <c r="F28" i="3"/>
  <c r="C15" i="3"/>
  <c r="C16" i="3"/>
  <c r="C18" i="3"/>
  <c r="E31" i="3"/>
  <c r="AR35" i="1"/>
  <c r="F25" i="3"/>
  <c r="AN49" i="1"/>
  <c r="CB49" i="1"/>
  <c r="BO37" i="1"/>
  <c r="B24" i="3"/>
  <c r="D24" i="3"/>
  <c r="E24" i="3"/>
  <c r="F24" i="3"/>
  <c r="B26" i="3"/>
  <c r="D26" i="3"/>
  <c r="E26" i="3"/>
  <c r="F26" i="3"/>
  <c r="D27" i="3"/>
  <c r="E27" i="3"/>
  <c r="F27" i="3"/>
  <c r="B29" i="3"/>
  <c r="B27" i="3"/>
  <c r="B4" i="3"/>
  <c r="C17" i="3"/>
  <c r="B9" i="3"/>
  <c r="B7" i="3"/>
  <c r="B5" i="3"/>
  <c r="D8" i="2"/>
  <c r="E12" i="2"/>
  <c r="G8" i="2"/>
  <c r="E10" i="2"/>
  <c r="F10" i="2"/>
  <c r="G10" i="2"/>
  <c r="E11" i="2"/>
  <c r="E9" i="2"/>
  <c r="G9" i="2"/>
  <c r="F9" i="2"/>
  <c r="E8" i="2"/>
  <c r="F8" i="2"/>
  <c r="E7" i="2"/>
  <c r="G7" i="2"/>
  <c r="F7" i="2"/>
  <c r="E16" i="2"/>
  <c r="E15" i="2"/>
  <c r="E14" i="2"/>
  <c r="CB48" i="1"/>
  <c r="BI48" i="1"/>
  <c r="CB50" i="1"/>
  <c r="CB51" i="1"/>
  <c r="CB52" i="1"/>
  <c r="BI50" i="1"/>
  <c r="BI51" i="1"/>
  <c r="BI52" i="1"/>
  <c r="AN50" i="1"/>
  <c r="AN51" i="1"/>
  <c r="AN52" i="1"/>
  <c r="AR38" i="1"/>
  <c r="BI49" i="1"/>
</calcChain>
</file>

<file path=xl/sharedStrings.xml><?xml version="1.0" encoding="utf-8"?>
<sst xmlns="http://schemas.openxmlformats.org/spreadsheetml/2006/main" count="502" uniqueCount="171">
  <si>
    <t>EMISSION</t>
  </si>
  <si>
    <t>FORM</t>
  </si>
  <si>
    <t>YEAR</t>
  </si>
  <si>
    <t>COMPANY NO. |__|__|__|__|   FACILITY NO. |__|__|__|__|__|</t>
  </si>
  <si>
    <t>A.</t>
  </si>
  <si>
    <t>CA</t>
  </si>
  <si>
    <t>-</t>
  </si>
  <si>
    <t>ST.</t>
  </si>
  <si>
    <t>(</t>
  </si>
  <si>
    <t>)</t>
  </si>
  <si>
    <t>B.</t>
  </si>
  <si>
    <t>C.</t>
  </si>
  <si>
    <t>D.</t>
  </si>
  <si>
    <t>F.</t>
  </si>
  <si>
    <t>CERTIFICATION</t>
  </si>
  <si>
    <t>(Please print or type)</t>
  </si>
  <si>
    <t>I, ________________________________ , a responsible official of _______________________________ ,</t>
  </si>
  <si>
    <t>(Name of Official)</t>
  </si>
  <si>
    <t>(Name of Facility)</t>
  </si>
  <si>
    <t>hereby certify, based upon information and belief formed after reasonable inquiry, that the above information</t>
  </si>
  <si>
    <t>is true, accurate and complete.  Executed this ______ day of ____________________ , ___________</t>
  </si>
  <si>
    <t>(Day)</t>
  </si>
  <si>
    <t>(Month)</t>
  </si>
  <si>
    <t>(Year)</t>
  </si>
  <si>
    <t>at ________________________________________________________ .</t>
  </si>
  <si>
    <t>(County and State)</t>
  </si>
  <si>
    <t>(Signature)</t>
  </si>
  <si>
    <t>(Name and Title)</t>
  </si>
  <si>
    <t>AB</t>
  </si>
  <si>
    <t>ABRASIVE BLASTING</t>
  </si>
  <si>
    <t>A</t>
  </si>
  <si>
    <t>pounds per hour</t>
  </si>
  <si>
    <t>lbs/yr</t>
  </si>
  <si>
    <t>tpy</t>
  </si>
  <si>
    <t>PM</t>
  </si>
  <si>
    <t>Source</t>
  </si>
  <si>
    <t>Particle Size</t>
  </si>
  <si>
    <t>Emission Factor</t>
  </si>
  <si>
    <t>Sand blasting of mild steel panels</t>
  </si>
  <si>
    <t>parts, controlled with a fabric filter</t>
  </si>
  <si>
    <t>Abrasive blasting of unspecified metal</t>
  </si>
  <si>
    <t>Total PM</t>
  </si>
  <si>
    <t>PM-10</t>
  </si>
  <si>
    <t>PM-2.5</t>
  </si>
  <si>
    <t xml:space="preserve">5 mph wind speed </t>
  </si>
  <si>
    <t xml:space="preserve">10 mph wind speed </t>
  </si>
  <si>
    <t xml:space="preserve">15 mph wind speed </t>
  </si>
  <si>
    <t>AP-42  -  Table 13.2.6-1 *</t>
  </si>
  <si>
    <t>*</t>
  </si>
  <si>
    <t>www.epa.gov/ttn/chief/ap42/ch13/final/c13s02-6.pdf</t>
  </si>
  <si>
    <t>www.epa.gov/ttn/chief/ap42/ch13/bgdocs/b13s02-6.pdf</t>
  </si>
  <si>
    <t>Website addresses for reference material</t>
  </si>
  <si>
    <t>AP-42</t>
  </si>
  <si>
    <t>AP-42 Background Material</t>
  </si>
  <si>
    <r>
      <t>7.7 mph wind speed</t>
    </r>
    <r>
      <rPr>
        <vertAlign val="superscript"/>
        <sz val="12"/>
        <rFont val="Times New Roman"/>
        <family val="1"/>
      </rPr>
      <t xml:space="preserve"> #</t>
    </r>
  </si>
  <si>
    <t>#</t>
  </si>
  <si>
    <r>
      <t>lb/ ton Abrasive</t>
    </r>
    <r>
      <rPr>
        <vertAlign val="superscript"/>
        <sz val="12"/>
        <rFont val="Times New Roman"/>
        <family val="1"/>
      </rPr>
      <t>##</t>
    </r>
  </si>
  <si>
    <t>##</t>
  </si>
  <si>
    <r>
      <t>Fractionation Value</t>
    </r>
    <r>
      <rPr>
        <vertAlign val="superscript"/>
        <sz val="12"/>
        <rFont val="Times New Roman"/>
        <family val="1"/>
      </rPr>
      <t>##</t>
    </r>
  </si>
  <si>
    <r>
      <t>lb/ 1,000 lb Abrasive</t>
    </r>
    <r>
      <rPr>
        <vertAlign val="superscript"/>
        <sz val="12"/>
        <rFont val="Times New Roman"/>
        <family val="1"/>
      </rPr>
      <t>**</t>
    </r>
  </si>
  <si>
    <t>**</t>
  </si>
  <si>
    <t>1,000 pounds per hour) times the amount of time (minutes or hours) material past through the nozzle.</t>
  </si>
  <si>
    <t>Pound of particulates per amount of abrasive material used.  Usage is the feed rate through the nozzle, (1,000 pounds per minute or</t>
  </si>
  <si>
    <t>Name of Abrasive Blasting Facility</t>
  </si>
  <si>
    <t>Name of Person Filling Out Form</t>
  </si>
  <si>
    <t>Name of Owner/Operator</t>
  </si>
  <si>
    <t>Title</t>
  </si>
  <si>
    <t>Location / Physical Address of Abrasive Blasting Unit</t>
  </si>
  <si>
    <t>Mailing Address</t>
  </si>
  <si>
    <t>City</t>
  </si>
  <si>
    <t>ZIP Code +4</t>
  </si>
  <si>
    <t>Telephone Number</t>
  </si>
  <si>
    <t>FAX Number</t>
  </si>
  <si>
    <t>Email Address</t>
  </si>
  <si>
    <t>District Permit Number</t>
  </si>
  <si>
    <t>Manufacturer of Equipment:</t>
  </si>
  <si>
    <t>Model No.:</t>
  </si>
  <si>
    <t>Control Eff (%).</t>
  </si>
  <si>
    <t>Fabric Filter</t>
  </si>
  <si>
    <t>Vacuum Blaster</t>
  </si>
  <si>
    <t>Drapes</t>
  </si>
  <si>
    <t>Other, Specify</t>
  </si>
  <si>
    <t>Emissions</t>
  </si>
  <si>
    <r>
      <t>PM</t>
    </r>
    <r>
      <rPr>
        <vertAlign val="subscript"/>
        <sz val="16"/>
        <rFont val="Times New Roman"/>
        <family val="1"/>
      </rPr>
      <t>10</t>
    </r>
  </si>
  <si>
    <r>
      <t>PM</t>
    </r>
    <r>
      <rPr>
        <vertAlign val="subscript"/>
        <sz val="16"/>
        <rFont val="Times New Roman"/>
        <family val="1"/>
      </rPr>
      <t>2.5</t>
    </r>
  </si>
  <si>
    <t>Control Efficiency (%)</t>
  </si>
  <si>
    <t>Blast Enclosure</t>
  </si>
  <si>
    <t>Water Curtains</t>
  </si>
  <si>
    <t>Reclaim System</t>
  </si>
  <si>
    <t>Particulate Emission Factors for Abrasive Blasting</t>
  </si>
  <si>
    <t>HARP / CEIDARS</t>
  </si>
  <si>
    <t>C</t>
  </si>
  <si>
    <t xml:space="preserve">CFM @ </t>
  </si>
  <si>
    <t xml:space="preserve"> PSIG</t>
  </si>
  <si>
    <t xml:space="preserve"> </t>
  </si>
  <si>
    <t xml:space="preserve">Plant Air @ </t>
  </si>
  <si>
    <t>Nozzle internal diameter, inches</t>
  </si>
  <si>
    <t>1/8</t>
  </si>
  <si>
    <t>3/16</t>
  </si>
  <si>
    <t>1/4</t>
  </si>
  <si>
    <t>5/16</t>
  </si>
  <si>
    <t>3/8</t>
  </si>
  <si>
    <t>7/16</t>
  </si>
  <si>
    <t>1/2</t>
  </si>
  <si>
    <t>5/8</t>
  </si>
  <si>
    <t>3/4</t>
  </si>
  <si>
    <t>Sand flow rate through nozzled pound per hour (lbs/hr)</t>
  </si>
  <si>
    <t>Nozzle Pressure, psig</t>
  </si>
  <si>
    <t xml:space="preserve">Number of Abrasive-Blasting Nozzle(s) </t>
  </si>
  <si>
    <t>With A Maximum Inside Diameter Of</t>
  </si>
  <si>
    <t>inches</t>
  </si>
  <si>
    <t xml:space="preserve">Abrasive Material Used: </t>
  </si>
  <si>
    <t xml:space="preserve">Sand </t>
  </si>
  <si>
    <t xml:space="preserve">Grit </t>
  </si>
  <si>
    <t xml:space="preserve">Shot </t>
  </si>
  <si>
    <t xml:space="preserve">Plastic Media </t>
  </si>
  <si>
    <t>Other</t>
  </si>
  <si>
    <t>Manufacturer:</t>
  </si>
  <si>
    <t>Material Name:</t>
  </si>
  <si>
    <t>CARB Certified Abrasives (see CARB''s list @ http://www.arb.ca.gov/ba/certabr/eo/08015exa.pdf )</t>
  </si>
  <si>
    <t>Density (lb/ft3):</t>
  </si>
  <si>
    <t>Material flow rate pounds/hour:</t>
  </si>
  <si>
    <t>Yes/No</t>
  </si>
  <si>
    <t>AB-2010-03</t>
  </si>
  <si>
    <t>Compressed Air Maximum Flowrate:</t>
  </si>
  <si>
    <t>PSIG</t>
  </si>
  <si>
    <t>Air pressure at nozzle</t>
  </si>
  <si>
    <t>Nozzle size</t>
  </si>
  <si>
    <t>Inches</t>
  </si>
  <si>
    <t>Number of Nozzles</t>
  </si>
  <si>
    <t>Sand flow rate</t>
  </si>
  <si>
    <t>number</t>
  </si>
  <si>
    <t>Sand</t>
  </si>
  <si>
    <t>Abrasive Information</t>
  </si>
  <si>
    <t>Type</t>
  </si>
  <si>
    <t>Used</t>
  </si>
  <si>
    <t>Default</t>
  </si>
  <si>
    <t>Reported</t>
  </si>
  <si>
    <r>
      <t>Density (lbs/ft</t>
    </r>
    <r>
      <rPr>
        <vertAlign val="superscript"/>
        <sz val="12"/>
        <rFont val="Helv"/>
      </rPr>
      <t>3</t>
    </r>
    <r>
      <rPr>
        <sz val="12"/>
        <rFont val="Helv"/>
      </rPr>
      <t>)</t>
    </r>
  </si>
  <si>
    <t>Largest</t>
  </si>
  <si>
    <t>Grit</t>
  </si>
  <si>
    <t>Shot</t>
  </si>
  <si>
    <t>Plastic Media</t>
  </si>
  <si>
    <t>Name</t>
  </si>
  <si>
    <t>lbs/ton</t>
  </si>
  <si>
    <t>pounds per  hours</t>
  </si>
  <si>
    <t xml:space="preserve">Particulate emission Factor: </t>
  </si>
  <si>
    <t xml:space="preserve">Abrasive flowrate for abrasive used: </t>
  </si>
  <si>
    <t>pounds per ton of abrasive</t>
  </si>
  <si>
    <t xml:space="preserve">Calculated Abrasive Material Feed Rate: </t>
  </si>
  <si>
    <t>lbs/hr</t>
  </si>
  <si>
    <t xml:space="preserve">   Emission Factor</t>
  </si>
  <si>
    <t>lb/ton abrasive</t>
  </si>
  <si>
    <t>Operating Schedule:</t>
  </si>
  <si>
    <t>Max hr/dy</t>
  </si>
  <si>
    <t>Ave hr/day</t>
  </si>
  <si>
    <t>day/ week</t>
  </si>
  <si>
    <t>Wk/yr</t>
  </si>
  <si>
    <t>Actual hours per year</t>
  </si>
  <si>
    <t>Calcualated hours per year</t>
  </si>
  <si>
    <t>tons per year</t>
  </si>
  <si>
    <t>Emission Control Methods with Control Efficiency (%) (check all methods that apply.)</t>
  </si>
  <si>
    <t xml:space="preserve">Method </t>
  </si>
  <si>
    <t>% of time</t>
  </si>
  <si>
    <t>Emission Factors (lb/tpy)</t>
  </si>
  <si>
    <t>Wet Blasting / Hydroblasting (% of time)</t>
  </si>
  <si>
    <t>20_ _</t>
  </si>
  <si>
    <t>Added by AVAQMD</t>
  </si>
  <si>
    <t>Wind speed added by the AVAQMD.  The default wins speed used by the AVAQMD for aggregate processing is 7.7 mph.</t>
  </si>
  <si>
    <t>Emission factor added by AVAQMD</t>
  </si>
  <si>
    <t>SUBMIT THIS COMPLETED FORM TO: ENGINEERING@AVAQMD.CA.GOV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</si>
</sst>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General_)"/>
    <numFmt numFmtId="165" formatCode="0.000"/>
    <numFmt numFmtId="166" formatCode="0.0000"/>
    <numFmt numFmtId="167" formatCode="#,##0.000"/>
  </numFmts>
  <fonts count="29" x14ac:knownFonts="1">
    <font>
      <sz val="12"/>
      <name val="Helv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4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sz val="16"/>
      <name val="Times New Roman"/>
      <family val="1"/>
    </font>
    <font>
      <b/>
      <sz val="28"/>
      <name val="Times New Roman"/>
      <family val="1"/>
    </font>
    <font>
      <sz val="20"/>
      <name val="Times New Roman"/>
      <family val="1"/>
    </font>
    <font>
      <sz val="11"/>
      <name val="Times New Roman"/>
      <family val="1"/>
    </font>
    <font>
      <sz val="13"/>
      <name val="Times New Roman"/>
      <family val="1"/>
    </font>
    <font>
      <sz val="15"/>
      <name val="Times New Roman"/>
      <family val="1"/>
    </font>
    <font>
      <sz val="15"/>
      <name val="Helv"/>
    </font>
    <font>
      <sz val="13"/>
      <name val="Helv"/>
    </font>
    <font>
      <sz val="10"/>
      <name val="Helv"/>
    </font>
    <font>
      <b/>
      <sz val="12"/>
      <name val="Times New Roman"/>
      <family val="1"/>
    </font>
    <font>
      <sz val="16"/>
      <name val="Helv"/>
    </font>
    <font>
      <b/>
      <sz val="16"/>
      <name val="Times New Roman"/>
      <family val="1"/>
    </font>
    <font>
      <u/>
      <sz val="9"/>
      <color indexed="12"/>
      <name val="Helv"/>
    </font>
    <font>
      <vertAlign val="superscript"/>
      <sz val="12"/>
      <name val="Times New Roman"/>
      <family val="1"/>
    </font>
    <font>
      <u/>
      <sz val="9"/>
      <color indexed="12"/>
      <name val="Times New Roman"/>
      <family val="1"/>
    </font>
    <font>
      <sz val="14"/>
      <name val="Helv"/>
    </font>
    <font>
      <vertAlign val="subscript"/>
      <sz val="16"/>
      <name val="Times New Roman"/>
      <family val="1"/>
    </font>
    <font>
      <sz val="8"/>
      <name val="Helv"/>
    </font>
    <font>
      <vertAlign val="superscript"/>
      <sz val="12"/>
      <name val="Helv"/>
    </font>
    <font>
      <sz val="12"/>
      <name val="Helv"/>
    </font>
    <font>
      <sz val="20"/>
      <name val="Helv"/>
    </font>
    <font>
      <u/>
      <sz val="11"/>
      <color theme="10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</fills>
  <borders count="75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8"/>
      </left>
      <right/>
      <top/>
      <bottom style="double">
        <color indexed="64"/>
      </bottom>
      <diagonal/>
    </border>
    <border>
      <left/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</borders>
  <cellStyleXfs count="5">
    <xf numFmtId="164" fontId="0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7" fillId="0" borderId="0" applyNumberFormat="0" applyFill="0" applyBorder="0" applyAlignment="0" applyProtection="0"/>
    <xf numFmtId="164" fontId="25" fillId="0" borderId="0"/>
  </cellStyleXfs>
  <cellXfs count="318">
    <xf numFmtId="164" fontId="0" fillId="0" borderId="0" xfId="0"/>
    <xf numFmtId="164" fontId="4" fillId="0" borderId="1" xfId="0" applyNumberFormat="1" applyFont="1" applyBorder="1" applyProtection="1"/>
    <xf numFmtId="164" fontId="4" fillId="0" borderId="0" xfId="0" applyNumberFormat="1" applyFont="1" applyAlignment="1" applyProtection="1">
      <alignment horizontal="centerContinuous"/>
    </xf>
    <xf numFmtId="164" fontId="5" fillId="0" borderId="0" xfId="0" applyNumberFormat="1" applyFont="1" applyAlignment="1" applyProtection="1">
      <alignment horizontal="left"/>
    </xf>
    <xf numFmtId="164" fontId="4" fillId="0" borderId="2" xfId="0" applyNumberFormat="1" applyFont="1" applyBorder="1" applyProtection="1"/>
    <xf numFmtId="164" fontId="4" fillId="0" borderId="3" xfId="0" applyNumberFormat="1" applyFont="1" applyBorder="1" applyProtection="1"/>
    <xf numFmtId="164" fontId="4" fillId="0" borderId="4" xfId="0" applyNumberFormat="1" applyFont="1" applyBorder="1" applyProtection="1"/>
    <xf numFmtId="164" fontId="4" fillId="0" borderId="0" xfId="0" applyFont="1"/>
    <xf numFmtId="164" fontId="4" fillId="0" borderId="5" xfId="0" applyNumberFormat="1" applyFont="1" applyBorder="1" applyProtection="1"/>
    <xf numFmtId="164" fontId="4" fillId="0" borderId="6" xfId="0" applyNumberFormat="1" applyFont="1" applyBorder="1" applyAlignment="1" applyProtection="1">
      <alignment horizontal="centerContinuous"/>
    </xf>
    <xf numFmtId="164" fontId="4" fillId="0" borderId="7" xfId="0" applyNumberFormat="1" applyFont="1" applyBorder="1" applyAlignment="1" applyProtection="1">
      <alignment horizontal="centerContinuous"/>
    </xf>
    <xf numFmtId="164" fontId="4" fillId="0" borderId="8" xfId="0" applyNumberFormat="1" applyFont="1" applyBorder="1" applyProtection="1"/>
    <xf numFmtId="164" fontId="4" fillId="0" borderId="1" xfId="0" applyNumberFormat="1" applyFont="1" applyBorder="1" applyAlignment="1" applyProtection="1">
      <alignment horizontal="centerContinuous"/>
    </xf>
    <xf numFmtId="164" fontId="4" fillId="0" borderId="9" xfId="0" applyNumberFormat="1" applyFont="1" applyBorder="1" applyProtection="1"/>
    <xf numFmtId="164" fontId="4" fillId="0" borderId="10" xfId="0" applyNumberFormat="1" applyFont="1" applyBorder="1" applyProtection="1"/>
    <xf numFmtId="164" fontId="4" fillId="0" borderId="11" xfId="0" applyNumberFormat="1" applyFont="1" applyBorder="1" applyProtection="1"/>
    <xf numFmtId="164" fontId="4" fillId="0" borderId="12" xfId="0" applyNumberFormat="1" applyFont="1" applyBorder="1" applyProtection="1"/>
    <xf numFmtId="164" fontId="4" fillId="0" borderId="6" xfId="0" applyNumberFormat="1" applyFont="1" applyBorder="1" applyProtection="1"/>
    <xf numFmtId="164" fontId="4" fillId="0" borderId="7" xfId="0" applyNumberFormat="1" applyFont="1" applyBorder="1" applyProtection="1"/>
    <xf numFmtId="164" fontId="4" fillId="0" borderId="13" xfId="0" applyNumberFormat="1" applyFont="1" applyBorder="1" applyProtection="1"/>
    <xf numFmtId="164" fontId="4" fillId="0" borderId="14" xfId="0" applyNumberFormat="1" applyFont="1" applyBorder="1" applyProtection="1"/>
    <xf numFmtId="164" fontId="4" fillId="0" borderId="15" xfId="0" applyNumberFormat="1" applyFont="1" applyBorder="1" applyProtection="1"/>
    <xf numFmtId="164" fontId="4" fillId="0" borderId="16" xfId="0" applyNumberFormat="1" applyFont="1" applyBorder="1" applyProtection="1"/>
    <xf numFmtId="164" fontId="6" fillId="0" borderId="12" xfId="0" applyNumberFormat="1" applyFont="1" applyBorder="1" applyAlignment="1" applyProtection="1">
      <alignment horizontal="centerContinuous"/>
    </xf>
    <xf numFmtId="164" fontId="6" fillId="0" borderId="13" xfId="0" applyNumberFormat="1" applyFont="1" applyBorder="1" applyAlignment="1" applyProtection="1">
      <alignment horizontal="centerContinuous"/>
    </xf>
    <xf numFmtId="164" fontId="8" fillId="0" borderId="0" xfId="0" applyNumberFormat="1" applyFont="1" applyAlignment="1" applyProtection="1">
      <alignment horizontal="centerContinuous"/>
    </xf>
    <xf numFmtId="164" fontId="6" fillId="0" borderId="0" xfId="0" applyNumberFormat="1" applyFont="1" applyAlignment="1" applyProtection="1">
      <alignment horizontal="centerContinuous"/>
    </xf>
    <xf numFmtId="164" fontId="10" fillId="0" borderId="17" xfId="0" applyFont="1" applyBorder="1"/>
    <xf numFmtId="164" fontId="4" fillId="0" borderId="0" xfId="0" applyNumberFormat="1" applyFont="1" applyBorder="1" applyProtection="1"/>
    <xf numFmtId="164" fontId="13" fillId="0" borderId="0" xfId="0" applyFont="1"/>
    <xf numFmtId="164" fontId="10" fillId="0" borderId="0" xfId="0" applyNumberFormat="1" applyFont="1" applyBorder="1" applyAlignment="1" applyProtection="1"/>
    <xf numFmtId="164" fontId="10" fillId="0" borderId="0" xfId="0" applyFont="1" applyBorder="1"/>
    <xf numFmtId="164" fontId="10" fillId="0" borderId="0" xfId="0" applyNumberFormat="1" applyFont="1" applyBorder="1" applyProtection="1"/>
    <xf numFmtId="164" fontId="10" fillId="0" borderId="17" xfId="0" applyNumberFormat="1" applyFont="1" applyBorder="1" applyProtection="1"/>
    <xf numFmtId="164" fontId="0" fillId="0" borderId="0" xfId="0" applyBorder="1"/>
    <xf numFmtId="164" fontId="10" fillId="0" borderId="18" xfId="0" applyNumberFormat="1" applyFont="1" applyBorder="1" applyProtection="1"/>
    <xf numFmtId="164" fontId="10" fillId="0" borderId="19" xfId="0" applyNumberFormat="1" applyFont="1" applyBorder="1" applyProtection="1"/>
    <xf numFmtId="164" fontId="10" fillId="0" borderId="1" xfId="0" applyNumberFormat="1" applyFont="1" applyBorder="1" applyProtection="1"/>
    <xf numFmtId="164" fontId="0" fillId="0" borderId="0" xfId="0" applyAlignment="1">
      <alignment horizontal="centerContinuous"/>
    </xf>
    <xf numFmtId="164" fontId="4" fillId="0" borderId="0" xfId="0" applyNumberFormat="1" applyFont="1" applyBorder="1" applyAlignment="1" applyProtection="1">
      <alignment horizontal="centerContinuous"/>
    </xf>
    <xf numFmtId="164" fontId="0" fillId="0" borderId="18" xfId="0" applyBorder="1"/>
    <xf numFmtId="164" fontId="10" fillId="0" borderId="20" xfId="0" applyNumberFormat="1" applyFont="1" applyBorder="1" applyProtection="1"/>
    <xf numFmtId="164" fontId="10" fillId="0" borderId="20" xfId="0" applyFont="1" applyBorder="1"/>
    <xf numFmtId="164" fontId="10" fillId="0" borderId="21" xfId="0" applyNumberFormat="1" applyFont="1" applyBorder="1" applyProtection="1"/>
    <xf numFmtId="164" fontId="10" fillId="0" borderId="22" xfId="0" applyNumberFormat="1" applyFont="1" applyBorder="1" applyProtection="1"/>
    <xf numFmtId="164" fontId="4" fillId="0" borderId="23" xfId="0" applyNumberFormat="1" applyFont="1" applyBorder="1" applyProtection="1"/>
    <xf numFmtId="164" fontId="4" fillId="0" borderId="20" xfId="0" applyNumberFormat="1" applyFont="1" applyBorder="1" applyProtection="1"/>
    <xf numFmtId="164" fontId="4" fillId="0" borderId="24" xfId="0" applyNumberFormat="1" applyFont="1" applyBorder="1" applyProtection="1"/>
    <xf numFmtId="164" fontId="4" fillId="0" borderId="25" xfId="0" applyNumberFormat="1" applyFont="1" applyBorder="1" applyProtection="1"/>
    <xf numFmtId="164" fontId="4" fillId="0" borderId="26" xfId="0" applyNumberFormat="1" applyFont="1" applyBorder="1" applyProtection="1"/>
    <xf numFmtId="164" fontId="4" fillId="0" borderId="27" xfId="0" applyNumberFormat="1" applyFont="1" applyBorder="1" applyProtection="1"/>
    <xf numFmtId="164" fontId="0" fillId="0" borderId="0" xfId="0" applyAlignment="1">
      <alignment horizontal="left"/>
    </xf>
    <xf numFmtId="164" fontId="10" fillId="0" borderId="0" xfId="0" applyFont="1"/>
    <xf numFmtId="164" fontId="4" fillId="0" borderId="0" xfId="0" applyNumberFormat="1" applyFont="1" applyAlignment="1" applyProtection="1"/>
    <xf numFmtId="164" fontId="4" fillId="0" borderId="0" xfId="0" applyNumberFormat="1" applyFont="1" applyBorder="1" applyAlignment="1" applyProtection="1"/>
    <xf numFmtId="164" fontId="4" fillId="0" borderId="18" xfId="0" applyNumberFormat="1" applyFont="1" applyBorder="1" applyAlignment="1" applyProtection="1"/>
    <xf numFmtId="164" fontId="6" fillId="0" borderId="0" xfId="0" applyNumberFormat="1" applyFont="1" applyBorder="1" applyAlignment="1" applyProtection="1"/>
    <xf numFmtId="164" fontId="4" fillId="0" borderId="17" xfId="0" applyNumberFormat="1" applyFont="1" applyBorder="1" applyProtection="1"/>
    <xf numFmtId="164" fontId="4" fillId="0" borderId="0" xfId="0" applyFont="1" applyAlignment="1"/>
    <xf numFmtId="164" fontId="15" fillId="0" borderId="0" xfId="0" applyFont="1" applyAlignment="1">
      <alignment horizontal="centerContinuous"/>
    </xf>
    <xf numFmtId="164" fontId="2" fillId="0" borderId="0" xfId="0" applyFont="1" applyBorder="1"/>
    <xf numFmtId="164" fontId="4" fillId="0" borderId="1" xfId="0" applyNumberFormat="1" applyFont="1" applyBorder="1" applyAlignment="1" applyProtection="1"/>
    <xf numFmtId="164" fontId="4" fillId="0" borderId="8" xfId="0" applyNumberFormat="1" applyFont="1" applyBorder="1" applyAlignment="1" applyProtection="1"/>
    <xf numFmtId="164" fontId="2" fillId="0" borderId="0" xfId="0" applyFont="1"/>
    <xf numFmtId="164" fontId="0" fillId="0" borderId="22" xfId="0" applyBorder="1"/>
    <xf numFmtId="164" fontId="4" fillId="0" borderId="28" xfId="0" applyNumberFormat="1" applyFont="1" applyBorder="1" applyAlignment="1" applyProtection="1">
      <alignment horizontal="centerContinuous"/>
    </xf>
    <xf numFmtId="164" fontId="4" fillId="0" borderId="19" xfId="0" applyNumberFormat="1" applyFont="1" applyBorder="1" applyAlignment="1" applyProtection="1">
      <alignment horizontal="centerContinuous"/>
    </xf>
    <xf numFmtId="164" fontId="0" fillId="0" borderId="29" xfId="0" applyBorder="1" applyAlignment="1">
      <alignment horizontal="centerContinuous"/>
    </xf>
    <xf numFmtId="164" fontId="7" fillId="0" borderId="18" xfId="0" applyNumberFormat="1" applyFont="1" applyBorder="1" applyAlignment="1" applyProtection="1">
      <alignment horizontal="centerContinuous"/>
    </xf>
    <xf numFmtId="164" fontId="4" fillId="0" borderId="30" xfId="0" applyNumberFormat="1" applyFont="1" applyBorder="1" applyProtection="1"/>
    <xf numFmtId="164" fontId="4" fillId="0" borderId="29" xfId="0" applyNumberFormat="1" applyFont="1" applyBorder="1" applyProtection="1"/>
    <xf numFmtId="164" fontId="4" fillId="0" borderId="31" xfId="0" applyNumberFormat="1" applyFont="1" applyBorder="1" applyProtection="1"/>
    <xf numFmtId="164" fontId="4" fillId="0" borderId="32" xfId="0" applyNumberFormat="1" applyFont="1" applyBorder="1" applyProtection="1"/>
    <xf numFmtId="164" fontId="4" fillId="0" borderId="0" xfId="0" applyNumberFormat="1" applyFont="1" applyAlignment="1" applyProtection="1">
      <alignment horizontal="right"/>
    </xf>
    <xf numFmtId="164" fontId="6" fillId="0" borderId="33" xfId="0" applyNumberFormat="1" applyFont="1" applyBorder="1" applyProtection="1"/>
    <xf numFmtId="164" fontId="10" fillId="0" borderId="0" xfId="0" quotePrefix="1" applyNumberFormat="1" applyFont="1" applyBorder="1" applyProtection="1"/>
    <xf numFmtId="164" fontId="10" fillId="0" borderId="0" xfId="0" applyFont="1" applyBorder="1" applyAlignment="1"/>
    <xf numFmtId="164" fontId="10" fillId="0" borderId="0" xfId="0" quotePrefix="1" applyFont="1" applyBorder="1" applyAlignment="1"/>
    <xf numFmtId="164" fontId="10" fillId="0" borderId="5" xfId="0" applyNumberFormat="1" applyFont="1" applyBorder="1" applyProtection="1"/>
    <xf numFmtId="164" fontId="13" fillId="0" borderId="20" xfId="0" applyFont="1" applyBorder="1"/>
    <xf numFmtId="164" fontId="10" fillId="0" borderId="34" xfId="0" applyNumberFormat="1" applyFont="1" applyBorder="1" applyProtection="1"/>
    <xf numFmtId="164" fontId="13" fillId="0" borderId="34" xfId="0" applyFont="1" applyBorder="1"/>
    <xf numFmtId="164" fontId="6" fillId="0" borderId="18" xfId="0" applyNumberFormat="1" applyFont="1" applyBorder="1" applyProtection="1"/>
    <xf numFmtId="164" fontId="6" fillId="0" borderId="0" xfId="0" applyNumberFormat="1" applyFont="1" applyBorder="1" applyProtection="1"/>
    <xf numFmtId="164" fontId="6" fillId="0" borderId="5" xfId="0" applyNumberFormat="1" applyFont="1" applyBorder="1" applyProtection="1"/>
    <xf numFmtId="164" fontId="6" fillId="0" borderId="17" xfId="0" applyNumberFormat="1" applyFont="1" applyBorder="1" applyProtection="1"/>
    <xf numFmtId="164" fontId="6" fillId="0" borderId="32" xfId="0" applyNumberFormat="1" applyFont="1" applyBorder="1" applyProtection="1"/>
    <xf numFmtId="164" fontId="16" fillId="0" borderId="0" xfId="0" applyFont="1"/>
    <xf numFmtId="164" fontId="6" fillId="0" borderId="0" xfId="0" applyNumberFormat="1" applyFont="1" applyBorder="1" applyAlignment="1" applyProtection="1">
      <alignment horizontal="center"/>
    </xf>
    <xf numFmtId="164" fontId="16" fillId="0" borderId="0" xfId="0" applyFont="1" applyAlignment="1"/>
    <xf numFmtId="164" fontId="6" fillId="0" borderId="19" xfId="0" applyNumberFormat="1" applyFont="1" applyBorder="1" applyProtection="1"/>
    <xf numFmtId="164" fontId="6" fillId="0" borderId="8" xfId="0" applyNumberFormat="1" applyFont="1" applyBorder="1" applyProtection="1"/>
    <xf numFmtId="164" fontId="6" fillId="0" borderId="0" xfId="0" applyFont="1"/>
    <xf numFmtId="164" fontId="10" fillId="0" borderId="20" xfId="0" quotePrefix="1" applyFont="1" applyBorder="1" applyAlignment="1"/>
    <xf numFmtId="164" fontId="10" fillId="0" borderId="20" xfId="0" applyNumberFormat="1" applyFont="1" applyBorder="1" applyAlignment="1" applyProtection="1"/>
    <xf numFmtId="164" fontId="10" fillId="0" borderId="20" xfId="0" applyFont="1" applyBorder="1" applyAlignment="1"/>
    <xf numFmtId="164" fontId="10" fillId="0" borderId="35" xfId="0" applyNumberFormat="1" applyFont="1" applyBorder="1" applyProtection="1"/>
    <xf numFmtId="164" fontId="10" fillId="0" borderId="36" xfId="0" applyFont="1" applyBorder="1" applyAlignment="1"/>
    <xf numFmtId="164" fontId="10" fillId="0" borderId="36" xfId="0" applyNumberFormat="1" applyFont="1" applyBorder="1" applyAlignment="1" applyProtection="1"/>
    <xf numFmtId="164" fontId="13" fillId="0" borderId="36" xfId="0" applyFont="1" applyBorder="1"/>
    <xf numFmtId="164" fontId="13" fillId="0" borderId="36" xfId="0" applyFont="1" applyBorder="1" applyAlignment="1"/>
    <xf numFmtId="164" fontId="10" fillId="0" borderId="36" xfId="0" applyNumberFormat="1" applyFont="1" applyBorder="1" applyAlignment="1" applyProtection="1">
      <alignment horizontal="right"/>
    </xf>
    <xf numFmtId="164" fontId="10" fillId="0" borderId="36" xfId="0" applyNumberFormat="1" applyFont="1" applyBorder="1" applyAlignment="1" applyProtection="1">
      <alignment horizontal="center"/>
    </xf>
    <xf numFmtId="164" fontId="10" fillId="0" borderId="36" xfId="0" applyFont="1" applyBorder="1"/>
    <xf numFmtId="164" fontId="10" fillId="0" borderId="36" xfId="0" quotePrefix="1" applyFont="1" applyBorder="1"/>
    <xf numFmtId="164" fontId="10" fillId="0" borderId="37" xfId="0" applyFont="1" applyBorder="1"/>
    <xf numFmtId="164" fontId="0" fillId="0" borderId="0" xfId="0" applyAlignment="1">
      <alignment horizontal="center"/>
    </xf>
    <xf numFmtId="164" fontId="2" fillId="0" borderId="38" xfId="0" applyFont="1" applyBorder="1" applyAlignment="1">
      <alignment horizontal="center"/>
    </xf>
    <xf numFmtId="164" fontId="2" fillId="0" borderId="39" xfId="0" applyFont="1" applyBorder="1"/>
    <xf numFmtId="164" fontId="2" fillId="0" borderId="39" xfId="0" applyFont="1" applyBorder="1" applyAlignment="1">
      <alignment horizontal="right"/>
    </xf>
    <xf numFmtId="164" fontId="2" fillId="0" borderId="40" xfId="0" applyFont="1" applyBorder="1"/>
    <xf numFmtId="164" fontId="2" fillId="0" borderId="41" xfId="0" applyFont="1" applyBorder="1" applyAlignment="1">
      <alignment horizontal="center"/>
    </xf>
    <xf numFmtId="164" fontId="2" fillId="0" borderId="42" xfId="0" applyFont="1" applyBorder="1" applyAlignment="1">
      <alignment horizontal="center"/>
    </xf>
    <xf numFmtId="164" fontId="2" fillId="0" borderId="43" xfId="0" applyFont="1" applyBorder="1" applyAlignment="1">
      <alignment horizontal="center"/>
    </xf>
    <xf numFmtId="164" fontId="2" fillId="0" borderId="44" xfId="0" applyFont="1" applyBorder="1"/>
    <xf numFmtId="164" fontId="2" fillId="0" borderId="45" xfId="0" applyFont="1" applyBorder="1"/>
    <xf numFmtId="164" fontId="2" fillId="0" borderId="46" xfId="0" applyFont="1" applyBorder="1" applyAlignment="1">
      <alignment horizontal="center"/>
    </xf>
    <xf numFmtId="164" fontId="2" fillId="0" borderId="47" xfId="0" applyFont="1" applyBorder="1"/>
    <xf numFmtId="164" fontId="2" fillId="0" borderId="48" xfId="0" applyFont="1" applyBorder="1" applyAlignment="1">
      <alignment horizontal="center"/>
    </xf>
    <xf numFmtId="164" fontId="8" fillId="0" borderId="30" xfId="0" applyNumberFormat="1" applyFont="1" applyBorder="1" applyAlignment="1" applyProtection="1">
      <alignment horizontal="centerContinuous"/>
    </xf>
    <xf numFmtId="164" fontId="18" fillId="0" borderId="0" xfId="1" applyNumberFormat="1" applyAlignment="1" applyProtection="1"/>
    <xf numFmtId="164" fontId="18" fillId="0" borderId="0" xfId="1" applyNumberFormat="1" applyFont="1" applyAlignment="1" applyProtection="1"/>
    <xf numFmtId="164" fontId="2" fillId="0" borderId="0" xfId="0" applyFont="1" applyBorder="1" applyAlignment="1">
      <alignment horizontal="right"/>
    </xf>
    <xf numFmtId="164" fontId="2" fillId="0" borderId="0" xfId="0" applyFont="1" applyAlignment="1">
      <alignment horizontal="right"/>
    </xf>
    <xf numFmtId="164" fontId="2" fillId="0" borderId="49" xfId="0" applyFont="1" applyBorder="1" applyAlignment="1">
      <alignment horizontal="center"/>
    </xf>
    <xf numFmtId="164" fontId="2" fillId="0" borderId="50" xfId="0" applyFont="1" applyBorder="1" applyAlignment="1">
      <alignment horizontal="center"/>
    </xf>
    <xf numFmtId="164" fontId="2" fillId="0" borderId="51" xfId="0" applyFont="1" applyBorder="1"/>
    <xf numFmtId="164" fontId="2" fillId="0" borderId="52" xfId="0" applyFont="1" applyBorder="1"/>
    <xf numFmtId="164" fontId="2" fillId="0" borderId="49" xfId="0" applyFont="1" applyBorder="1"/>
    <xf numFmtId="164" fontId="2" fillId="0" borderId="53" xfId="0" applyFont="1" applyBorder="1"/>
    <xf numFmtId="164" fontId="2" fillId="0" borderId="54" xfId="0" applyFont="1" applyBorder="1"/>
    <xf numFmtId="164" fontId="2" fillId="0" borderId="55" xfId="0" applyFont="1" applyBorder="1" applyAlignment="1">
      <alignment horizontal="center"/>
    </xf>
    <xf numFmtId="164" fontId="2" fillId="0" borderId="56" xfId="0" applyFont="1" applyBorder="1" applyAlignment="1">
      <alignment horizontal="center"/>
    </xf>
    <xf numFmtId="165" fontId="2" fillId="0" borderId="57" xfId="0" applyNumberFormat="1" applyFont="1" applyBorder="1" applyAlignment="1">
      <alignment horizontal="center"/>
    </xf>
    <xf numFmtId="165" fontId="2" fillId="0" borderId="56" xfId="0" applyNumberFormat="1" applyFont="1" applyBorder="1" applyAlignment="1">
      <alignment horizontal="center"/>
    </xf>
    <xf numFmtId="165" fontId="2" fillId="0" borderId="58" xfId="0" applyNumberFormat="1" applyFont="1" applyBorder="1" applyAlignment="1">
      <alignment horizontal="center"/>
    </xf>
    <xf numFmtId="164" fontId="2" fillId="0" borderId="58" xfId="0" applyFont="1" applyBorder="1" applyAlignment="1">
      <alignment horizontal="center"/>
    </xf>
    <xf numFmtId="165" fontId="2" fillId="0" borderId="59" xfId="0" applyNumberFormat="1" applyFont="1" applyBorder="1" applyAlignment="1">
      <alignment horizontal="center"/>
    </xf>
    <xf numFmtId="164" fontId="2" fillId="0" borderId="60" xfId="0" applyFont="1" applyBorder="1"/>
    <xf numFmtId="164" fontId="2" fillId="0" borderId="61" xfId="0" applyFont="1" applyBorder="1" applyAlignment="1">
      <alignment horizontal="center"/>
    </xf>
    <xf numFmtId="164" fontId="2" fillId="0" borderId="62" xfId="0" applyFont="1" applyBorder="1"/>
    <xf numFmtId="164" fontId="2" fillId="0" borderId="63" xfId="0" applyFont="1" applyBorder="1"/>
    <xf numFmtId="164" fontId="2" fillId="0" borderId="64" xfId="0" applyFont="1" applyBorder="1" applyAlignment="1">
      <alignment horizontal="center"/>
    </xf>
    <xf numFmtId="164" fontId="2" fillId="0" borderId="65" xfId="0" applyFont="1" applyBorder="1" applyAlignment="1">
      <alignment horizontal="center"/>
    </xf>
    <xf numFmtId="164" fontId="2" fillId="0" borderId="66" xfId="0" applyFont="1" applyBorder="1" applyAlignment="1">
      <alignment horizontal="center"/>
    </xf>
    <xf numFmtId="164" fontId="2" fillId="0" borderId="67" xfId="0" applyFont="1" applyBorder="1" applyAlignment="1">
      <alignment horizontal="center"/>
    </xf>
    <xf numFmtId="165" fontId="2" fillId="0" borderId="64" xfId="0" applyNumberFormat="1" applyFont="1" applyBorder="1" applyAlignment="1">
      <alignment horizontal="center"/>
    </xf>
    <xf numFmtId="165" fontId="2" fillId="0" borderId="66" xfId="0" applyNumberFormat="1" applyFont="1" applyBorder="1" applyAlignment="1">
      <alignment horizontal="center"/>
    </xf>
    <xf numFmtId="1" fontId="2" fillId="0" borderId="38" xfId="0" applyNumberFormat="1" applyFont="1" applyBorder="1" applyAlignment="1">
      <alignment horizontal="center"/>
    </xf>
    <xf numFmtId="1" fontId="2" fillId="0" borderId="64" xfId="0" applyNumberFormat="1" applyFont="1" applyBorder="1" applyAlignment="1">
      <alignment horizontal="center"/>
    </xf>
    <xf numFmtId="164" fontId="19" fillId="0" borderId="0" xfId="0" applyFont="1" applyAlignment="1">
      <alignment horizontal="right"/>
    </xf>
    <xf numFmtId="164" fontId="20" fillId="0" borderId="0" xfId="1" applyNumberFormat="1" applyFont="1" applyAlignment="1" applyProtection="1"/>
    <xf numFmtId="164" fontId="2" fillId="0" borderId="0" xfId="1" applyNumberFormat="1" applyFont="1" applyAlignment="1" applyProtection="1"/>
    <xf numFmtId="164" fontId="3" fillId="0" borderId="5" xfId="0" applyNumberFormat="1" applyFont="1" applyBorder="1" applyProtection="1"/>
    <xf numFmtId="164" fontId="3" fillId="0" borderId="0" xfId="0" applyNumberFormat="1" applyFont="1" applyBorder="1" applyProtection="1"/>
    <xf numFmtId="164" fontId="3" fillId="0" borderId="18" xfId="0" applyNumberFormat="1" applyFont="1" applyBorder="1" applyAlignment="1" applyProtection="1">
      <alignment horizontal="left"/>
    </xf>
    <xf numFmtId="164" fontId="3" fillId="0" borderId="0" xfId="0" applyFont="1" applyBorder="1"/>
    <xf numFmtId="164" fontId="21" fillId="0" borderId="0" xfId="0" applyFont="1"/>
    <xf numFmtId="164" fontId="3" fillId="0" borderId="1" xfId="0" applyNumberFormat="1" applyFont="1" applyBorder="1" applyProtection="1"/>
    <xf numFmtId="164" fontId="3" fillId="0" borderId="8" xfId="0" applyNumberFormat="1" applyFont="1" applyBorder="1" applyProtection="1"/>
    <xf numFmtId="164" fontId="3" fillId="0" borderId="0" xfId="0" applyFont="1"/>
    <xf numFmtId="164" fontId="3" fillId="0" borderId="18" xfId="0" applyNumberFormat="1" applyFont="1" applyBorder="1" applyProtection="1"/>
    <xf numFmtId="164" fontId="3" fillId="0" borderId="19" xfId="0" applyNumberFormat="1" applyFont="1" applyBorder="1" applyProtection="1"/>
    <xf numFmtId="164" fontId="3" fillId="0" borderId="33" xfId="0" applyNumberFormat="1" applyFont="1" applyBorder="1" applyProtection="1"/>
    <xf numFmtId="164" fontId="3" fillId="0" borderId="17" xfId="0" applyNumberFormat="1" applyFont="1" applyBorder="1" applyProtection="1"/>
    <xf numFmtId="164" fontId="3" fillId="0" borderId="32" xfId="0" applyNumberFormat="1" applyFont="1" applyBorder="1" applyProtection="1"/>
    <xf numFmtId="164" fontId="3" fillId="0" borderId="18" xfId="0" applyNumberFormat="1" applyFont="1" applyBorder="1" applyAlignment="1" applyProtection="1"/>
    <xf numFmtId="164" fontId="3" fillId="0" borderId="0" xfId="0" applyFont="1" applyAlignment="1"/>
    <xf numFmtId="164" fontId="3" fillId="0" borderId="0" xfId="0" applyNumberFormat="1" applyFont="1" applyBorder="1" applyAlignment="1" applyProtection="1"/>
    <xf numFmtId="164" fontId="3" fillId="0" borderId="0" xfId="0" applyFont="1" applyBorder="1" applyAlignment="1"/>
    <xf numFmtId="164" fontId="3" fillId="0" borderId="0" xfId="0" quotePrefix="1" applyFont="1" applyAlignment="1"/>
    <xf numFmtId="164" fontId="3" fillId="0" borderId="19" xfId="0" applyNumberFormat="1" applyFont="1" applyBorder="1" applyAlignment="1" applyProtection="1"/>
    <xf numFmtId="164" fontId="3" fillId="0" borderId="0" xfId="0" applyNumberFormat="1" applyFont="1" applyBorder="1" applyAlignment="1" applyProtection="1">
      <alignment horizontal="right"/>
    </xf>
    <xf numFmtId="164" fontId="3" fillId="0" borderId="0" xfId="0" applyNumberFormat="1" applyFont="1" applyBorder="1" applyAlignment="1" applyProtection="1">
      <alignment horizontal="center"/>
    </xf>
    <xf numFmtId="164" fontId="3" fillId="0" borderId="18" xfId="0" applyFont="1" applyBorder="1" applyAlignment="1"/>
    <xf numFmtId="164" fontId="3" fillId="0" borderId="19" xfId="0" applyFont="1" applyBorder="1" applyAlignment="1"/>
    <xf numFmtId="164" fontId="3" fillId="0" borderId="18" xfId="0" applyNumberFormat="1" applyFont="1" applyBorder="1" applyAlignment="1" applyProtection="1">
      <alignment horizontal="center"/>
    </xf>
    <xf numFmtId="164" fontId="3" fillId="0" borderId="19" xfId="0" applyNumberFormat="1" applyFont="1" applyBorder="1" applyAlignment="1" applyProtection="1">
      <alignment horizontal="center"/>
    </xf>
    <xf numFmtId="164" fontId="21" fillId="0" borderId="0" xfId="0" applyFont="1" applyBorder="1" applyAlignment="1"/>
    <xf numFmtId="164" fontId="6" fillId="0" borderId="0" xfId="0" applyFont="1" applyAlignment="1"/>
    <xf numFmtId="164" fontId="6" fillId="0" borderId="0" xfId="0" applyFont="1" applyBorder="1" applyAlignment="1"/>
    <xf numFmtId="164" fontId="6" fillId="0" borderId="1" xfId="0" applyNumberFormat="1" applyFont="1" applyBorder="1" applyProtection="1"/>
    <xf numFmtId="164" fontId="3" fillId="0" borderId="0" xfId="0" quotePrefix="1" applyNumberFormat="1" applyFont="1" applyBorder="1" applyProtection="1"/>
    <xf numFmtId="164" fontId="6" fillId="0" borderId="0" xfId="0" applyNumberFormat="1" applyFont="1" applyBorder="1" applyAlignment="1" applyProtection="1">
      <alignment horizontal="right"/>
    </xf>
    <xf numFmtId="164" fontId="6" fillId="0" borderId="0" xfId="0" quotePrefix="1" applyNumberFormat="1" applyFont="1" applyBorder="1" applyProtection="1"/>
    <xf numFmtId="164" fontId="21" fillId="0" borderId="0" xfId="0" applyFont="1" applyBorder="1"/>
    <xf numFmtId="164" fontId="4" fillId="2" borderId="0" xfId="0" applyNumberFormat="1" applyFont="1" applyFill="1" applyAlignment="1" applyProtection="1">
      <alignment horizontal="centerContinuous"/>
    </xf>
    <xf numFmtId="164" fontId="4" fillId="2" borderId="0" xfId="0" applyNumberFormat="1" applyFont="1" applyFill="1" applyAlignment="1" applyProtection="1">
      <alignment horizontal="centerContinuous"/>
      <protection locked="0"/>
    </xf>
    <xf numFmtId="164" fontId="4" fillId="0" borderId="0" xfId="0" applyNumberFormat="1" applyFont="1" applyAlignment="1" applyProtection="1">
      <alignment horizontal="centerContinuous"/>
      <protection locked="0"/>
    </xf>
    <xf numFmtId="164" fontId="3" fillId="0" borderId="0" xfId="0" applyNumberFormat="1" applyFont="1" applyFill="1" applyBorder="1" applyAlignment="1" applyProtection="1">
      <alignment horizontal="center"/>
      <protection locked="0"/>
    </xf>
    <xf numFmtId="164" fontId="3" fillId="0" borderId="0" xfId="0" applyNumberFormat="1" applyFont="1" applyFill="1" applyBorder="1" applyAlignment="1" applyProtection="1"/>
    <xf numFmtId="164" fontId="3" fillId="0" borderId="0" xfId="0" applyNumberFormat="1" applyFont="1" applyFill="1" applyBorder="1" applyAlignment="1" applyProtection="1">
      <protection locked="0"/>
    </xf>
    <xf numFmtId="164" fontId="3" fillId="0" borderId="0" xfId="0" applyFont="1" applyFill="1" applyBorder="1" applyAlignment="1" applyProtection="1">
      <alignment horizontal="center"/>
      <protection locked="0"/>
    </xf>
    <xf numFmtId="1" fontId="7" fillId="2" borderId="13" xfId="0" applyNumberFormat="1" applyFont="1" applyFill="1" applyBorder="1" applyAlignment="1" applyProtection="1">
      <alignment horizontal="centerContinuous"/>
      <protection locked="0"/>
    </xf>
    <xf numFmtId="164" fontId="4" fillId="2" borderId="0" xfId="0" applyNumberFormat="1" applyFont="1" applyFill="1" applyBorder="1" applyAlignment="1" applyProtection="1">
      <alignment horizontal="centerContinuous"/>
      <protection locked="0"/>
    </xf>
    <xf numFmtId="164" fontId="0" fillId="2" borderId="0" xfId="0" applyFill="1" applyAlignment="1" applyProtection="1">
      <alignment horizontal="centerContinuous"/>
      <protection locked="0"/>
    </xf>
    <xf numFmtId="164" fontId="4" fillId="2" borderId="19" xfId="0" applyNumberFormat="1" applyFont="1" applyFill="1" applyBorder="1" applyAlignment="1" applyProtection="1">
      <alignment horizontal="centerContinuous"/>
      <protection locked="0"/>
    </xf>
    <xf numFmtId="164" fontId="0" fillId="0" borderId="39" xfId="0" applyBorder="1" applyAlignment="1">
      <alignment horizontal="center"/>
    </xf>
    <xf numFmtId="164" fontId="0" fillId="0" borderId="39" xfId="0" applyBorder="1"/>
    <xf numFmtId="164" fontId="0" fillId="0" borderId="39" xfId="0" quotePrefix="1" applyBorder="1" applyAlignment="1">
      <alignment horizontal="center"/>
    </xf>
    <xf numFmtId="3" fontId="0" fillId="0" borderId="39" xfId="0" applyNumberFormat="1" applyBorder="1"/>
    <xf numFmtId="164" fontId="3" fillId="0" borderId="0" xfId="0" applyFont="1" applyFill="1" applyBorder="1" applyAlignment="1" applyProtection="1">
      <protection locked="0"/>
    </xf>
    <xf numFmtId="164" fontId="21" fillId="0" borderId="0" xfId="0" applyFont="1" applyFill="1" applyBorder="1"/>
    <xf numFmtId="164" fontId="3" fillId="0" borderId="0" xfId="0" applyFont="1" applyFill="1" applyBorder="1" applyAlignment="1"/>
    <xf numFmtId="164" fontId="0" fillId="0" borderId="0" xfId="0" applyAlignment="1">
      <alignment horizontal="right"/>
    </xf>
    <xf numFmtId="164" fontId="0" fillId="3" borderId="0" xfId="0" applyFill="1" applyAlignment="1">
      <alignment horizontal="center"/>
    </xf>
    <xf numFmtId="166" fontId="0" fillId="0" borderId="0" xfId="0" applyNumberFormat="1" applyFill="1" applyAlignment="1">
      <alignment horizontal="left"/>
    </xf>
    <xf numFmtId="167" fontId="0" fillId="0" borderId="0" xfId="0" applyNumberFormat="1" applyFill="1" applyBorder="1"/>
    <xf numFmtId="166" fontId="0" fillId="3" borderId="0" xfId="0" applyNumberFormat="1" applyFill="1" applyAlignment="1">
      <alignment horizontal="center"/>
    </xf>
    <xf numFmtId="164" fontId="0" fillId="4" borderId="0" xfId="0" applyFill="1" applyAlignment="1">
      <alignment horizontal="center"/>
    </xf>
    <xf numFmtId="2" fontId="0" fillId="0" borderId="0" xfId="0" applyNumberFormat="1"/>
    <xf numFmtId="2" fontId="0" fillId="0" borderId="39" xfId="0" applyNumberFormat="1" applyBorder="1"/>
    <xf numFmtId="164" fontId="0" fillId="3" borderId="39" xfId="0" applyFill="1" applyBorder="1" applyAlignment="1">
      <alignment horizontal="center"/>
    </xf>
    <xf numFmtId="2" fontId="0" fillId="3" borderId="39" xfId="0" applyNumberFormat="1" applyFill="1" applyBorder="1" applyAlignment="1">
      <alignment horizontal="center"/>
    </xf>
    <xf numFmtId="2" fontId="0" fillId="4" borderId="39" xfId="0" applyNumberFormat="1" applyFill="1" applyBorder="1"/>
    <xf numFmtId="2" fontId="0" fillId="4" borderId="0" xfId="0" applyNumberFormat="1" applyFill="1"/>
    <xf numFmtId="165" fontId="0" fillId="4" borderId="0" xfId="0" applyNumberFormat="1" applyFill="1"/>
    <xf numFmtId="164" fontId="3" fillId="0" borderId="0" xfId="0" applyFont="1" applyFill="1" applyAlignment="1"/>
    <xf numFmtId="164" fontId="3" fillId="2" borderId="17" xfId="0" applyNumberFormat="1" applyFont="1" applyFill="1" applyBorder="1" applyAlignment="1" applyProtection="1"/>
    <xf numFmtId="164" fontId="6" fillId="2" borderId="13" xfId="0" applyNumberFormat="1" applyFont="1" applyFill="1" applyBorder="1" applyAlignment="1" applyProtection="1">
      <alignment horizontal="centerContinuous"/>
    </xf>
    <xf numFmtId="164" fontId="0" fillId="2" borderId="0" xfId="0" applyFill="1" applyAlignment="1">
      <alignment horizontal="centerContinuous"/>
    </xf>
    <xf numFmtId="164" fontId="4" fillId="2" borderId="0" xfId="0" applyNumberFormat="1" applyFont="1" applyFill="1" applyBorder="1" applyAlignment="1" applyProtection="1">
      <alignment horizontal="centerContinuous"/>
    </xf>
    <xf numFmtId="164" fontId="9" fillId="2" borderId="0" xfId="0" applyNumberFormat="1" applyFont="1" applyFill="1" applyBorder="1" applyAlignment="1" applyProtection="1">
      <alignment horizontal="centerContinuous"/>
    </xf>
    <xf numFmtId="164" fontId="4" fillId="2" borderId="1" xfId="0" applyNumberFormat="1" applyFont="1" applyFill="1" applyBorder="1" applyAlignment="1" applyProtection="1">
      <alignment horizontal="centerContinuous"/>
    </xf>
    <xf numFmtId="164" fontId="4" fillId="2" borderId="18" xfId="0" applyNumberFormat="1" applyFont="1" applyFill="1" applyBorder="1" applyAlignment="1" applyProtection="1">
      <alignment horizontal="centerContinuous"/>
    </xf>
    <xf numFmtId="164" fontId="0" fillId="2" borderId="0" xfId="0" applyFill="1" applyBorder="1" applyAlignment="1">
      <alignment horizontal="centerContinuous"/>
    </xf>
    <xf numFmtId="164" fontId="4" fillId="2" borderId="18" xfId="0" applyNumberFormat="1" applyFont="1" applyFill="1" applyBorder="1" applyProtection="1"/>
    <xf numFmtId="164" fontId="11" fillId="2" borderId="0" xfId="0" applyNumberFormat="1" applyFont="1" applyFill="1" applyBorder="1" applyAlignment="1" applyProtection="1">
      <alignment horizontal="left"/>
    </xf>
    <xf numFmtId="164" fontId="11" fillId="2" borderId="0" xfId="0" applyNumberFormat="1" applyFont="1" applyFill="1" applyBorder="1" applyProtection="1"/>
    <xf numFmtId="164" fontId="12" fillId="2" borderId="0" xfId="0" applyFont="1" applyFill="1"/>
    <xf numFmtId="164" fontId="11" fillId="2" borderId="0" xfId="0" applyNumberFormat="1" applyFont="1" applyFill="1" applyProtection="1"/>
    <xf numFmtId="164" fontId="6" fillId="2" borderId="0" xfId="0" applyNumberFormat="1" applyFont="1" applyFill="1" applyProtection="1"/>
    <xf numFmtId="164" fontId="10" fillId="2" borderId="0" xfId="0" applyNumberFormat="1" applyFont="1" applyFill="1" applyProtection="1"/>
    <xf numFmtId="164" fontId="3" fillId="2" borderId="0" xfId="0" applyNumberFormat="1" applyFont="1" applyFill="1" applyProtection="1"/>
    <xf numFmtId="164" fontId="4" fillId="2" borderId="0" xfId="0" applyNumberFormat="1" applyFont="1" applyFill="1" applyProtection="1"/>
    <xf numFmtId="164" fontId="4" fillId="2" borderId="0" xfId="0" applyNumberFormat="1" applyFont="1" applyFill="1" applyBorder="1" applyProtection="1"/>
    <xf numFmtId="164" fontId="4" fillId="2" borderId="0" xfId="0" applyFont="1" applyFill="1"/>
    <xf numFmtId="164" fontId="4" fillId="2" borderId="1" xfId="0" applyNumberFormat="1" applyFont="1" applyFill="1" applyBorder="1" applyProtection="1"/>
    <xf numFmtId="164" fontId="4" fillId="2" borderId="0" xfId="0" applyNumberFormat="1" applyFont="1" applyFill="1" applyBorder="1" applyAlignment="1" applyProtection="1">
      <alignment horizontal="left"/>
    </xf>
    <xf numFmtId="164" fontId="0" fillId="2" borderId="0" xfId="0" applyFill="1"/>
    <xf numFmtId="164" fontId="14" fillId="2" borderId="0" xfId="0" applyFont="1" applyFill="1" applyAlignment="1"/>
    <xf numFmtId="164" fontId="4" fillId="2" borderId="0" xfId="0" applyNumberFormat="1" applyFont="1" applyFill="1" applyAlignment="1" applyProtection="1"/>
    <xf numFmtId="164" fontId="0" fillId="2" borderId="0" xfId="0" applyFill="1" applyAlignment="1"/>
    <xf numFmtId="164" fontId="2" fillId="2" borderId="0" xfId="0" applyFont="1" applyFill="1"/>
    <xf numFmtId="164" fontId="4" fillId="2" borderId="0" xfId="0" applyNumberFormat="1" applyFont="1" applyFill="1" applyBorder="1" applyAlignment="1" applyProtection="1"/>
    <xf numFmtId="164" fontId="4" fillId="2" borderId="0" xfId="0" applyFont="1" applyFill="1" applyAlignment="1"/>
    <xf numFmtId="164" fontId="4" fillId="2" borderId="1" xfId="0" applyNumberFormat="1" applyFont="1" applyFill="1" applyBorder="1" applyAlignment="1" applyProtection="1"/>
    <xf numFmtId="164" fontId="11" fillId="2" borderId="0" xfId="0" applyNumberFormat="1" applyFont="1" applyFill="1" applyAlignment="1" applyProtection="1">
      <alignment horizontal="centerContinuous"/>
    </xf>
    <xf numFmtId="164" fontId="6" fillId="2" borderId="0" xfId="0" applyNumberFormat="1" applyFont="1" applyFill="1" applyAlignment="1" applyProtection="1">
      <alignment horizontal="centerContinuous"/>
    </xf>
    <xf numFmtId="164" fontId="10" fillId="2" borderId="0" xfId="0" applyNumberFormat="1" applyFont="1" applyFill="1" applyAlignment="1" applyProtection="1">
      <alignment horizontal="centerContinuous"/>
    </xf>
    <xf numFmtId="164" fontId="3" fillId="2" borderId="0" xfId="0" applyNumberFormat="1" applyFont="1" applyFill="1" applyAlignment="1" applyProtection="1">
      <alignment horizontal="centerContinuous"/>
    </xf>
    <xf numFmtId="164" fontId="14" fillId="2" borderId="0" xfId="0" applyFont="1" applyFill="1" applyAlignment="1">
      <alignment horizontal="centerContinuous"/>
    </xf>
    <xf numFmtId="164" fontId="4" fillId="2" borderId="0" xfId="0" applyFont="1" applyFill="1" applyAlignment="1">
      <alignment horizontal="centerContinuous"/>
    </xf>
    <xf numFmtId="164" fontId="4" fillId="2" borderId="18" xfId="0" applyNumberFormat="1" applyFont="1" applyFill="1" applyBorder="1" applyAlignment="1" applyProtection="1"/>
    <xf numFmtId="164" fontId="11" fillId="2" borderId="17" xfId="0" applyNumberFormat="1" applyFont="1" applyFill="1" applyBorder="1" applyAlignment="1" applyProtection="1"/>
    <xf numFmtId="164" fontId="6" fillId="2" borderId="17" xfId="0" applyNumberFormat="1" applyFont="1" applyFill="1" applyBorder="1" applyAlignment="1" applyProtection="1"/>
    <xf numFmtId="164" fontId="6" fillId="2" borderId="0" xfId="0" applyNumberFormat="1" applyFont="1" applyFill="1" applyBorder="1" applyAlignment="1" applyProtection="1"/>
    <xf numFmtId="164" fontId="10" fillId="2" borderId="0" xfId="0" applyNumberFormat="1" applyFont="1" applyFill="1" applyBorder="1" applyAlignment="1" applyProtection="1"/>
    <xf numFmtId="164" fontId="10" fillId="2" borderId="17" xfId="0" applyNumberFormat="1" applyFont="1" applyFill="1" applyBorder="1" applyAlignment="1" applyProtection="1"/>
    <xf numFmtId="164" fontId="4" fillId="2" borderId="17" xfId="0" applyNumberFormat="1" applyFont="1" applyFill="1" applyBorder="1" applyAlignment="1" applyProtection="1"/>
    <xf numFmtId="164" fontId="4" fillId="2" borderId="17" xfId="0" applyNumberFormat="1" applyFont="1" applyFill="1" applyBorder="1" applyProtection="1"/>
    <xf numFmtId="164" fontId="4" fillId="2" borderId="17" xfId="0" applyFont="1" applyFill="1" applyBorder="1"/>
    <xf numFmtId="164" fontId="4" fillId="2" borderId="17" xfId="0" applyNumberFormat="1" applyFont="1" applyFill="1" applyBorder="1" applyAlignment="1" applyProtection="1">
      <alignment horizontal="centerContinuous"/>
    </xf>
    <xf numFmtId="164" fontId="4" fillId="2" borderId="18" xfId="0" applyFont="1" applyFill="1" applyBorder="1"/>
    <xf numFmtId="2" fontId="3" fillId="4" borderId="17" xfId="0" applyNumberFormat="1" applyFont="1" applyFill="1" applyBorder="1" applyAlignment="1">
      <alignment horizontal="center"/>
    </xf>
    <xf numFmtId="164" fontId="6" fillId="0" borderId="0" xfId="0" applyNumberFormat="1" applyFont="1" applyBorder="1" applyAlignment="1" applyProtection="1">
      <alignment horizontal="center"/>
    </xf>
    <xf numFmtId="164" fontId="3" fillId="2" borderId="17" xfId="0" applyFont="1" applyFill="1" applyBorder="1" applyAlignment="1" applyProtection="1">
      <alignment horizontal="center"/>
      <protection locked="0"/>
    </xf>
    <xf numFmtId="2" fontId="3" fillId="4" borderId="68" xfId="0" applyNumberFormat="1" applyFont="1" applyFill="1" applyBorder="1" applyAlignment="1">
      <alignment horizontal="center"/>
    </xf>
    <xf numFmtId="2" fontId="6" fillId="4" borderId="68" xfId="0" applyNumberFormat="1" applyFont="1" applyFill="1" applyBorder="1" applyAlignment="1">
      <alignment horizontal="center"/>
    </xf>
    <xf numFmtId="164" fontId="3" fillId="2" borderId="69" xfId="0" applyNumberFormat="1" applyFont="1" applyFill="1" applyBorder="1" applyAlignment="1" applyProtection="1">
      <alignment horizontal="center"/>
      <protection locked="0"/>
    </xf>
    <xf numFmtId="164" fontId="3" fillId="2" borderId="70" xfId="0" applyNumberFormat="1" applyFont="1" applyFill="1" applyBorder="1" applyAlignment="1" applyProtection="1">
      <alignment horizontal="center"/>
      <protection locked="0"/>
    </xf>
    <xf numFmtId="164" fontId="3" fillId="2" borderId="17" xfId="0" applyNumberFormat="1" applyFont="1" applyFill="1" applyBorder="1" applyAlignment="1" applyProtection="1">
      <alignment horizontal="center"/>
      <protection locked="0"/>
    </xf>
    <xf numFmtId="164" fontId="3" fillId="2" borderId="68" xfId="0" applyNumberFormat="1" applyFont="1" applyFill="1" applyBorder="1" applyAlignment="1" applyProtection="1">
      <alignment horizontal="center"/>
      <protection locked="0"/>
    </xf>
    <xf numFmtId="164" fontId="3" fillId="2" borderId="32" xfId="0" applyNumberFormat="1" applyFont="1" applyFill="1" applyBorder="1" applyAlignment="1" applyProtection="1">
      <alignment horizontal="center"/>
      <protection locked="0"/>
    </xf>
    <xf numFmtId="164" fontId="3" fillId="2" borderId="68" xfId="0" applyNumberFormat="1" applyFont="1" applyFill="1" applyBorder="1" applyAlignment="1" applyProtection="1">
      <protection locked="0"/>
    </xf>
    <xf numFmtId="2" fontId="3" fillId="4" borderId="68" xfId="0" applyNumberFormat="1" applyFont="1" applyFill="1" applyBorder="1" applyAlignment="1" applyProtection="1">
      <alignment horizontal="center"/>
    </xf>
    <xf numFmtId="2" fontId="3" fillId="4" borderId="17" xfId="0" applyNumberFormat="1" applyFont="1" applyFill="1" applyBorder="1" applyAlignment="1" applyProtection="1">
      <alignment horizontal="center"/>
    </xf>
    <xf numFmtId="164" fontId="3" fillId="2" borderId="17" xfId="0" applyNumberFormat="1" applyFont="1" applyFill="1" applyBorder="1" applyAlignment="1" applyProtection="1"/>
    <xf numFmtId="164" fontId="6" fillId="0" borderId="0" xfId="0" applyFont="1" applyAlignment="1">
      <alignment horizontal="center"/>
    </xf>
    <xf numFmtId="164" fontId="3" fillId="2" borderId="17" xfId="0" applyNumberFormat="1" applyFont="1" applyFill="1" applyBorder="1" applyAlignment="1" applyProtection="1">
      <protection locked="0"/>
    </xf>
    <xf numFmtId="164" fontId="6" fillId="0" borderId="0" xfId="0" applyFont="1" applyBorder="1" applyAlignment="1">
      <alignment horizontal="center"/>
    </xf>
    <xf numFmtId="164" fontId="10" fillId="2" borderId="17" xfId="0" applyNumberFormat="1" applyFont="1" applyFill="1" applyBorder="1" applyAlignment="1" applyProtection="1">
      <protection locked="0"/>
    </xf>
    <xf numFmtId="164" fontId="10" fillId="2" borderId="17" xfId="0" applyNumberFormat="1" applyFont="1" applyFill="1" applyBorder="1" applyAlignment="1" applyProtection="1">
      <alignment horizontal="center"/>
      <protection locked="0"/>
    </xf>
    <xf numFmtId="164" fontId="0" fillId="2" borderId="17" xfId="0" applyFill="1" applyBorder="1" applyAlignment="1" applyProtection="1">
      <protection locked="0"/>
    </xf>
    <xf numFmtId="164" fontId="6" fillId="2" borderId="69" xfId="0" applyNumberFormat="1" applyFont="1" applyFill="1" applyBorder="1" applyAlignment="1" applyProtection="1">
      <alignment horizontal="center" vertical="center"/>
      <protection locked="0"/>
    </xf>
    <xf numFmtId="164" fontId="6" fillId="2" borderId="68" xfId="0" applyNumberFormat="1" applyFont="1" applyFill="1" applyBorder="1" applyAlignment="1" applyProtection="1">
      <alignment horizontal="center" vertical="center"/>
      <protection locked="0"/>
    </xf>
    <xf numFmtId="164" fontId="6" fillId="2" borderId="70" xfId="0" applyNumberFormat="1" applyFont="1" applyFill="1" applyBorder="1" applyAlignment="1" applyProtection="1">
      <alignment horizontal="center" vertical="center"/>
      <protection locked="0"/>
    </xf>
    <xf numFmtId="164" fontId="6" fillId="2" borderId="69" xfId="0" applyNumberFormat="1" applyFont="1" applyFill="1" applyBorder="1" applyAlignment="1" applyProtection="1">
      <alignment horizontal="center" vertical="justify"/>
      <protection locked="0"/>
    </xf>
    <xf numFmtId="164" fontId="6" fillId="2" borderId="68" xfId="0" applyNumberFormat="1" applyFont="1" applyFill="1" applyBorder="1" applyAlignment="1" applyProtection="1">
      <alignment horizontal="center" vertical="justify"/>
      <protection locked="0"/>
    </xf>
    <xf numFmtId="164" fontId="6" fillId="2" borderId="70" xfId="0" applyNumberFormat="1" applyFont="1" applyFill="1" applyBorder="1" applyAlignment="1" applyProtection="1">
      <alignment horizontal="center" vertical="justify"/>
      <protection locked="0"/>
    </xf>
    <xf numFmtId="164" fontId="17" fillId="0" borderId="69" xfId="0" applyFont="1" applyBorder="1" applyAlignment="1">
      <alignment horizontal="center" vertical="justify"/>
    </xf>
    <xf numFmtId="164" fontId="17" fillId="0" borderId="68" xfId="0" applyFont="1" applyBorder="1" applyAlignment="1">
      <alignment horizontal="center" vertical="justify"/>
    </xf>
    <xf numFmtId="164" fontId="17" fillId="0" borderId="70" xfId="0" applyFont="1" applyBorder="1" applyAlignment="1">
      <alignment horizontal="center" vertical="justify"/>
    </xf>
    <xf numFmtId="164" fontId="6" fillId="0" borderId="69" xfId="0" applyNumberFormat="1" applyFont="1" applyBorder="1" applyAlignment="1" applyProtection="1">
      <alignment horizontal="center" vertical="justify"/>
    </xf>
    <xf numFmtId="164" fontId="6" fillId="0" borderId="68" xfId="0" applyNumberFormat="1" applyFont="1" applyBorder="1" applyAlignment="1" applyProtection="1">
      <alignment horizontal="center" vertical="justify"/>
    </xf>
    <xf numFmtId="164" fontId="6" fillId="0" borderId="70" xfId="0" applyNumberFormat="1" applyFont="1" applyBorder="1" applyAlignment="1" applyProtection="1">
      <alignment horizontal="center" vertical="justify"/>
    </xf>
    <xf numFmtId="164" fontId="3" fillId="2" borderId="68" xfId="0" applyFont="1" applyFill="1" applyBorder="1" applyAlignment="1" applyProtection="1">
      <alignment horizontal="center"/>
      <protection locked="0"/>
    </xf>
    <xf numFmtId="164" fontId="3" fillId="4" borderId="17" xfId="0" applyNumberFormat="1" applyFont="1" applyFill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165" fontId="0" fillId="4" borderId="39" xfId="0" applyNumberFormat="1" applyFill="1" applyBorder="1" applyAlignment="1">
      <alignment horizontal="center"/>
    </xf>
    <xf numFmtId="164" fontId="0" fillId="0" borderId="39" xfId="0" applyBorder="1" applyAlignment="1">
      <alignment horizontal="center" vertical="top" wrapText="1"/>
    </xf>
    <xf numFmtId="164" fontId="0" fillId="0" borderId="39" xfId="0" applyBorder="1" applyAlignment="1">
      <alignment horizontal="center"/>
    </xf>
    <xf numFmtId="164" fontId="0" fillId="0" borderId="0" xfId="0" applyAlignment="1">
      <alignment horizontal="center"/>
    </xf>
    <xf numFmtId="164" fontId="0" fillId="3" borderId="0" xfId="0" applyFill="1" applyAlignment="1"/>
    <xf numFmtId="164" fontId="0" fillId="0" borderId="39" xfId="0" applyFill="1" applyBorder="1" applyAlignment="1">
      <alignment horizontal="center"/>
    </xf>
    <xf numFmtId="164" fontId="2" fillId="0" borderId="18" xfId="0" applyFont="1" applyBorder="1" applyAlignment="1">
      <alignment horizontal="center"/>
    </xf>
    <xf numFmtId="164" fontId="2" fillId="0" borderId="0" xfId="0" applyFont="1" applyBorder="1" applyAlignment="1">
      <alignment horizontal="center"/>
    </xf>
    <xf numFmtId="164" fontId="2" fillId="0" borderId="67" xfId="0" applyFont="1" applyBorder="1" applyAlignment="1">
      <alignment horizontal="center"/>
    </xf>
    <xf numFmtId="164" fontId="2" fillId="0" borderId="50" xfId="0" applyFont="1" applyBorder="1" applyAlignment="1">
      <alignment horizontal="center"/>
    </xf>
    <xf numFmtId="164" fontId="8" fillId="0" borderId="71" xfId="0" applyFont="1" applyBorder="1" applyAlignment="1">
      <alignment horizontal="center"/>
    </xf>
    <xf numFmtId="164" fontId="8" fillId="0" borderId="72" xfId="0" applyFont="1" applyBorder="1" applyAlignment="1">
      <alignment horizontal="center"/>
    </xf>
    <xf numFmtId="164" fontId="8" fillId="0" borderId="73" xfId="0" applyFont="1" applyBorder="1" applyAlignment="1">
      <alignment horizontal="center"/>
    </xf>
    <xf numFmtId="164" fontId="6" fillId="0" borderId="74" xfId="0" applyFont="1" applyBorder="1" applyAlignment="1">
      <alignment horizontal="center"/>
    </xf>
    <xf numFmtId="164" fontId="6" fillId="0" borderId="34" xfId="0" applyFont="1" applyBorder="1" applyAlignment="1">
      <alignment horizontal="center"/>
    </xf>
    <xf numFmtId="164" fontId="6" fillId="0" borderId="67" xfId="0" applyFont="1" applyBorder="1" applyAlignment="1">
      <alignment horizontal="center"/>
    </xf>
    <xf numFmtId="164" fontId="6" fillId="0" borderId="50" xfId="0" applyFont="1" applyBorder="1" applyAlignment="1">
      <alignment horizontal="center"/>
    </xf>
    <xf numFmtId="164" fontId="26" fillId="0" borderId="0" xfId="0" applyFont="1"/>
    <xf numFmtId="0" fontId="28" fillId="0" borderId="0" xfId="2" applyFont="1"/>
  </cellXfs>
  <cellStyles count="5">
    <cellStyle name="Hyperlink" xfId="1" builtinId="8"/>
    <cellStyle name="Hyperlink 2" xfId="3" xr:uid="{00000000-0005-0000-0000-000031000000}"/>
    <cellStyle name="Normal" xfId="0" builtinId="0"/>
    <cellStyle name="Normal 2" xfId="4" xr:uid="{00000000-0005-0000-0000-000005000000}"/>
    <cellStyle name="Normal 3" xfId="2" xr:uid="{00000000-0005-0000-0000-00003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ww.epa.gov/ttn/chief/ap42/ch13/bgdocs/b13s02-6.pdf" TargetMode="External"/><Relationship Id="rId1" Type="http://schemas.openxmlformats.org/officeDocument/2006/relationships/hyperlink" Target="http://www.epa.gov/ttn/chief/ap42/ch13/final/c13s02-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>
    <pageSetUpPr fitToPage="1"/>
  </sheetPr>
  <dimension ref="A1:DG73"/>
  <sheetViews>
    <sheetView showGridLines="0" tabSelected="1" topLeftCell="A43" zoomScale="75" workbookViewId="0">
      <selection activeCell="A73" sqref="A73:G73"/>
    </sheetView>
  </sheetViews>
  <sheetFormatPr defaultColWidth="9.77734375" defaultRowHeight="15.75" x14ac:dyDescent="0.25"/>
  <cols>
    <col min="1" max="111" width="1" customWidth="1"/>
  </cols>
  <sheetData>
    <row r="1" spans="1:111" ht="4.5" customHeight="1" x14ac:dyDescent="0.25">
      <c r="A1" s="4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6"/>
      <c r="DE1" s="7"/>
      <c r="DF1" s="7"/>
      <c r="DG1" s="7"/>
    </row>
    <row r="2" spans="1:111" ht="5.0999999999999996" customHeight="1" x14ac:dyDescent="0.25">
      <c r="A2" s="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11"/>
      <c r="DE2" s="7"/>
      <c r="DF2" s="7"/>
      <c r="DG2" s="7"/>
    </row>
    <row r="3" spans="1:111" ht="21.95" customHeight="1" x14ac:dyDescent="0.4">
      <c r="A3" s="8"/>
      <c r="B3" s="28"/>
      <c r="C3" s="28"/>
      <c r="D3" s="28"/>
      <c r="E3" s="23" t="s">
        <v>0</v>
      </c>
      <c r="F3" s="9"/>
      <c r="G3" s="9"/>
      <c r="H3" s="9"/>
      <c r="I3" s="9"/>
      <c r="J3" s="9"/>
      <c r="K3" s="9"/>
      <c r="L3" s="9"/>
      <c r="M3" s="9"/>
      <c r="N3" s="9"/>
      <c r="O3" s="9"/>
      <c r="P3" s="67"/>
      <c r="Q3" s="65"/>
      <c r="R3" s="119" t="s">
        <v>90</v>
      </c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23" t="s">
        <v>1</v>
      </c>
      <c r="CR3" s="9"/>
      <c r="CS3" s="9"/>
      <c r="CT3" s="67"/>
      <c r="CU3" s="9"/>
      <c r="CV3" s="9"/>
      <c r="CW3" s="9"/>
      <c r="CX3" s="9"/>
      <c r="CY3" s="9"/>
      <c r="CZ3" s="9"/>
      <c r="DA3" s="9"/>
      <c r="DB3" s="9"/>
      <c r="DC3" s="10"/>
      <c r="DD3" s="11"/>
      <c r="DE3" s="7"/>
      <c r="DF3" s="7"/>
      <c r="DG3" s="7"/>
    </row>
    <row r="4" spans="1:111" ht="24" customHeight="1" x14ac:dyDescent="0.4">
      <c r="A4" s="8"/>
      <c r="B4" s="28"/>
      <c r="C4" s="28"/>
      <c r="D4" s="28"/>
      <c r="E4" s="24" t="s">
        <v>2</v>
      </c>
      <c r="F4" s="2"/>
      <c r="G4" s="2"/>
      <c r="H4" s="2"/>
      <c r="I4" s="2"/>
      <c r="J4" s="2"/>
      <c r="K4" s="2"/>
      <c r="L4" s="2"/>
      <c r="M4" s="2"/>
      <c r="N4" s="2"/>
      <c r="O4" s="39"/>
      <c r="P4" s="38"/>
      <c r="Q4" s="66"/>
      <c r="R4" s="25" t="s">
        <v>29</v>
      </c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55"/>
      <c r="CR4" s="53"/>
      <c r="CS4" s="54"/>
      <c r="CT4" s="53"/>
      <c r="CU4" s="53"/>
      <c r="CV4" s="53"/>
      <c r="CW4" s="53"/>
      <c r="CX4" s="53"/>
      <c r="CY4" s="53"/>
      <c r="CZ4" s="53"/>
      <c r="DA4" s="53"/>
      <c r="DB4" s="53"/>
      <c r="DC4" s="61"/>
      <c r="DD4" s="11"/>
      <c r="DE4" s="7"/>
      <c r="DF4" s="7"/>
      <c r="DG4" s="7"/>
    </row>
    <row r="5" spans="1:111" ht="27.95" customHeight="1" x14ac:dyDescent="0.45">
      <c r="A5" s="8"/>
      <c r="B5" s="28"/>
      <c r="C5" s="28"/>
      <c r="D5" s="28"/>
      <c r="E5" s="193" t="s">
        <v>166</v>
      </c>
      <c r="F5" s="187"/>
      <c r="G5" s="187"/>
      <c r="H5" s="187"/>
      <c r="I5" s="187"/>
      <c r="J5" s="187"/>
      <c r="K5" s="187"/>
      <c r="L5" s="187"/>
      <c r="M5" s="187"/>
      <c r="N5" s="187"/>
      <c r="O5" s="194"/>
      <c r="P5" s="195"/>
      <c r="Q5" s="196"/>
      <c r="R5" s="26" t="s">
        <v>3</v>
      </c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187"/>
      <c r="AS5" s="187"/>
      <c r="AT5" s="187"/>
      <c r="AU5" s="187"/>
      <c r="AV5" s="187"/>
      <c r="AW5" s="187"/>
      <c r="AX5" s="187"/>
      <c r="AY5" s="187"/>
      <c r="AZ5" s="187"/>
      <c r="BA5" s="187"/>
      <c r="BB5" s="187"/>
      <c r="BC5" s="188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186"/>
      <c r="BU5" s="186"/>
      <c r="BV5" s="186"/>
      <c r="BW5" s="186"/>
      <c r="BX5" s="186"/>
      <c r="BY5" s="186"/>
      <c r="BZ5" s="186"/>
      <c r="CA5" s="186"/>
      <c r="CB5" s="186"/>
      <c r="CC5" s="186"/>
      <c r="CD5" s="186"/>
      <c r="CE5" s="186"/>
      <c r="CF5" s="186"/>
      <c r="CG5" s="186"/>
      <c r="CH5" s="186"/>
      <c r="CI5" s="2"/>
      <c r="CJ5" s="2"/>
      <c r="CK5" s="2"/>
      <c r="CL5" s="2"/>
      <c r="CM5" s="2"/>
      <c r="CN5" s="2"/>
      <c r="CO5" s="2"/>
      <c r="CP5" s="2"/>
      <c r="CQ5" s="68" t="s">
        <v>28</v>
      </c>
      <c r="CR5" s="2"/>
      <c r="CS5" s="39"/>
      <c r="CT5" s="38"/>
      <c r="CU5" s="2"/>
      <c r="CV5" s="2"/>
      <c r="CW5" s="2"/>
      <c r="CX5" s="2"/>
      <c r="CY5" s="2"/>
      <c r="CZ5" s="2"/>
      <c r="DA5" s="2"/>
      <c r="DB5" s="2"/>
      <c r="DC5" s="12"/>
      <c r="DD5" s="11"/>
      <c r="DE5" s="7"/>
      <c r="DF5" s="7"/>
      <c r="DG5" s="7"/>
    </row>
    <row r="6" spans="1:111" ht="3" customHeight="1" thickBot="1" x14ac:dyDescent="0.3">
      <c r="A6" s="8"/>
      <c r="B6" s="28"/>
      <c r="C6" s="28"/>
      <c r="D6" s="28"/>
      <c r="E6" s="48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64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49"/>
      <c r="AQ6" s="49"/>
      <c r="AR6" s="49"/>
      <c r="AS6" s="49"/>
      <c r="AT6" s="49"/>
      <c r="AU6" s="49"/>
      <c r="AV6" s="49"/>
      <c r="AW6" s="49"/>
      <c r="AX6" s="49"/>
      <c r="AY6" s="49"/>
      <c r="AZ6" s="49"/>
      <c r="BA6" s="49"/>
      <c r="BB6" s="49"/>
      <c r="BC6" s="49"/>
      <c r="BD6" s="49"/>
      <c r="BE6" s="49"/>
      <c r="BF6" s="49"/>
      <c r="BG6" s="49"/>
      <c r="BH6" s="49"/>
      <c r="BI6" s="49"/>
      <c r="BJ6" s="49"/>
      <c r="BK6" s="49"/>
      <c r="BL6" s="49"/>
      <c r="BM6" s="49"/>
      <c r="BN6" s="49"/>
      <c r="BO6" s="49"/>
      <c r="BP6" s="49"/>
      <c r="BQ6" s="49"/>
      <c r="BR6" s="49"/>
      <c r="BS6" s="49"/>
      <c r="BT6" s="49"/>
      <c r="BU6" s="49"/>
      <c r="BV6" s="49"/>
      <c r="BW6" s="49"/>
      <c r="BX6" s="49"/>
      <c r="BY6" s="49"/>
      <c r="BZ6" s="49"/>
      <c r="CA6" s="49"/>
      <c r="CB6" s="49"/>
      <c r="CC6" s="49"/>
      <c r="CD6" s="49"/>
      <c r="CE6" s="49"/>
      <c r="CF6" s="49"/>
      <c r="CG6" s="49"/>
      <c r="CH6" s="49"/>
      <c r="CI6" s="49"/>
      <c r="CJ6" s="49"/>
      <c r="CK6" s="49"/>
      <c r="CL6" s="49"/>
      <c r="CM6" s="49"/>
      <c r="CN6" s="49"/>
      <c r="CO6" s="49"/>
      <c r="CP6" s="49"/>
      <c r="CQ6" s="48"/>
      <c r="CR6" s="49"/>
      <c r="CS6" s="49"/>
      <c r="CT6" s="49"/>
      <c r="CU6" s="49"/>
      <c r="CV6" s="49"/>
      <c r="CW6" s="49"/>
      <c r="CX6" s="49"/>
      <c r="CY6" s="49"/>
      <c r="CZ6" s="49"/>
      <c r="DA6" s="49"/>
      <c r="DB6" s="49"/>
      <c r="DC6" s="50"/>
      <c r="DD6" s="11"/>
      <c r="DE6" s="7"/>
      <c r="DF6" s="7"/>
      <c r="DG6" s="7"/>
    </row>
    <row r="7" spans="1:111" ht="9.9499999999999993" customHeight="1" thickTop="1" x14ac:dyDescent="0.25">
      <c r="A7" s="8"/>
      <c r="B7" s="69"/>
      <c r="C7" s="70"/>
      <c r="D7" s="71"/>
      <c r="E7" s="16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8"/>
      <c r="DD7" s="11"/>
      <c r="DE7" s="7"/>
      <c r="DF7" s="7"/>
      <c r="DG7" s="7"/>
    </row>
    <row r="8" spans="1:111" ht="21" customHeight="1" x14ac:dyDescent="0.3">
      <c r="A8" s="8"/>
      <c r="B8" s="74" t="s">
        <v>4</v>
      </c>
      <c r="C8" s="33"/>
      <c r="D8" s="72"/>
      <c r="E8" s="40"/>
      <c r="F8" s="281"/>
      <c r="G8" s="281"/>
      <c r="H8" s="281"/>
      <c r="I8" s="281"/>
      <c r="J8" s="281"/>
      <c r="K8" s="281"/>
      <c r="L8" s="281"/>
      <c r="M8" s="281"/>
      <c r="N8" s="281"/>
      <c r="O8" s="281"/>
      <c r="P8" s="281"/>
      <c r="Q8" s="281"/>
      <c r="R8" s="281"/>
      <c r="S8" s="281"/>
      <c r="T8" s="281"/>
      <c r="U8" s="281"/>
      <c r="V8" s="281"/>
      <c r="W8" s="281"/>
      <c r="X8" s="281"/>
      <c r="Y8" s="281"/>
      <c r="Z8" s="281"/>
      <c r="AA8" s="281"/>
      <c r="AB8" s="281"/>
      <c r="AC8" s="281"/>
      <c r="AD8" s="281"/>
      <c r="AE8" s="281"/>
      <c r="AF8" s="281"/>
      <c r="AG8" s="281"/>
      <c r="AH8" s="281"/>
      <c r="AI8" s="281"/>
      <c r="AJ8" s="281"/>
      <c r="AK8" s="281"/>
      <c r="AL8" s="281"/>
      <c r="AM8" s="281"/>
      <c r="AN8" s="281"/>
      <c r="AO8" s="281"/>
      <c r="AP8" s="281"/>
      <c r="AQ8" s="281"/>
      <c r="AR8" s="281"/>
      <c r="AS8" s="281"/>
      <c r="AT8" s="281"/>
      <c r="AU8" s="281"/>
      <c r="AV8" s="281"/>
      <c r="AW8" s="281"/>
      <c r="AX8" s="281"/>
      <c r="AY8" s="281"/>
      <c r="AZ8" s="32"/>
      <c r="BA8" s="32"/>
      <c r="BB8" s="32"/>
      <c r="BC8" s="32"/>
      <c r="BD8" s="32"/>
      <c r="BE8" s="32"/>
      <c r="BF8" s="281"/>
      <c r="BG8" s="281"/>
      <c r="BH8" s="281"/>
      <c r="BI8" s="281"/>
      <c r="BJ8" s="281"/>
      <c r="BK8" s="281"/>
      <c r="BL8" s="281"/>
      <c r="BM8" s="281"/>
      <c r="BN8" s="281"/>
      <c r="BO8" s="281"/>
      <c r="BP8" s="281"/>
      <c r="BQ8" s="281"/>
      <c r="BR8" s="281"/>
      <c r="BS8" s="281"/>
      <c r="BT8" s="281"/>
      <c r="BU8" s="281"/>
      <c r="BV8" s="281"/>
      <c r="BW8" s="281"/>
      <c r="BX8" s="281"/>
      <c r="BY8" s="281"/>
      <c r="BZ8" s="281"/>
      <c r="CA8" s="281"/>
      <c r="CB8" s="281"/>
      <c r="CC8" s="281"/>
      <c r="CD8" s="281"/>
      <c r="CE8" s="281"/>
      <c r="CF8" s="281"/>
      <c r="CG8" s="281"/>
      <c r="CH8" s="281"/>
      <c r="CI8" s="281"/>
      <c r="CJ8" s="281"/>
      <c r="CK8" s="281"/>
      <c r="CL8" s="281"/>
      <c r="CM8" s="281"/>
      <c r="CN8" s="281"/>
      <c r="CO8" s="281"/>
      <c r="CP8" s="281"/>
      <c r="CQ8" s="281"/>
      <c r="CR8" s="281"/>
      <c r="CS8" s="281"/>
      <c r="CT8" s="281"/>
      <c r="CU8" s="281"/>
      <c r="CV8" s="281"/>
      <c r="CW8" s="281"/>
      <c r="CX8" s="281"/>
      <c r="CY8" s="281"/>
      <c r="CZ8" s="281"/>
      <c r="DA8" s="281"/>
      <c r="DB8" s="32"/>
      <c r="DC8" s="37"/>
      <c r="DD8" s="11"/>
      <c r="DE8" s="7"/>
      <c r="DF8" s="7"/>
      <c r="DG8" s="7"/>
    </row>
    <row r="9" spans="1:111" ht="2.1" customHeight="1" x14ac:dyDescent="0.25">
      <c r="A9" s="8"/>
      <c r="B9" s="28"/>
      <c r="C9" s="28"/>
      <c r="D9" s="28"/>
      <c r="E9" s="40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K9" s="32"/>
      <c r="BL9" s="32"/>
      <c r="BM9" s="32"/>
      <c r="BN9" s="32"/>
      <c r="BO9" s="32"/>
      <c r="BP9" s="32"/>
      <c r="BQ9" s="32"/>
      <c r="BR9" s="32"/>
      <c r="BS9" s="32"/>
      <c r="BT9" s="32"/>
      <c r="BU9" s="32"/>
      <c r="BV9" s="32"/>
      <c r="BW9" s="32"/>
      <c r="BX9" s="32"/>
      <c r="BY9" s="32"/>
      <c r="BZ9" s="32"/>
      <c r="CA9" s="32"/>
      <c r="CB9" s="32"/>
      <c r="CC9" s="32"/>
      <c r="CD9" s="32"/>
      <c r="CE9" s="32"/>
      <c r="CF9" s="32"/>
      <c r="CG9" s="32"/>
      <c r="CH9" s="32"/>
      <c r="CI9" s="32"/>
      <c r="CJ9" s="32"/>
      <c r="CK9" s="32"/>
      <c r="CL9" s="32"/>
      <c r="CM9" s="32"/>
      <c r="CN9" s="32"/>
      <c r="CO9" s="32"/>
      <c r="CP9" s="32"/>
      <c r="CQ9" s="32"/>
      <c r="CR9" s="32"/>
      <c r="CS9" s="32"/>
      <c r="CT9" s="32"/>
      <c r="CU9" s="32"/>
      <c r="CV9" s="32"/>
      <c r="CW9" s="32"/>
      <c r="CX9" s="32"/>
      <c r="CY9" s="32"/>
      <c r="CZ9" s="32"/>
      <c r="DA9" s="32"/>
      <c r="DB9" s="32"/>
      <c r="DC9" s="37"/>
      <c r="DD9" s="11"/>
      <c r="DE9" s="7"/>
      <c r="DF9" s="7"/>
      <c r="DG9" s="7"/>
    </row>
    <row r="10" spans="1:111" s="157" customFormat="1" ht="15.95" customHeight="1" x14ac:dyDescent="0.35">
      <c r="A10" s="153"/>
      <c r="B10" s="154"/>
      <c r="C10" s="154"/>
      <c r="D10" s="154"/>
      <c r="E10" s="155"/>
      <c r="F10" s="156" t="s">
        <v>63</v>
      </c>
      <c r="H10" s="154"/>
      <c r="I10" s="154"/>
      <c r="J10" s="154"/>
      <c r="K10" s="154"/>
      <c r="L10" s="154"/>
      <c r="M10" s="154"/>
      <c r="N10" s="154"/>
      <c r="O10" s="154"/>
      <c r="P10" s="154"/>
      <c r="Q10" s="154"/>
      <c r="R10" s="154"/>
      <c r="S10" s="154"/>
      <c r="T10" s="154"/>
      <c r="U10" s="154"/>
      <c r="V10" s="154"/>
      <c r="W10" s="154"/>
      <c r="X10" s="154"/>
      <c r="Y10" s="154"/>
      <c r="Z10" s="154"/>
      <c r="AA10" s="154"/>
      <c r="AB10" s="154"/>
      <c r="AC10" s="154"/>
      <c r="AD10" s="154"/>
      <c r="AE10" s="154"/>
      <c r="AF10" s="154"/>
      <c r="AG10" s="154"/>
      <c r="AH10" s="154"/>
      <c r="AI10" s="154"/>
      <c r="AJ10" s="154"/>
      <c r="AK10" s="154"/>
      <c r="AL10" s="154"/>
      <c r="AM10" s="154"/>
      <c r="AN10" s="154"/>
      <c r="AO10" s="154"/>
      <c r="AP10" s="154"/>
      <c r="AQ10" s="154"/>
      <c r="AR10" s="154"/>
      <c r="AS10" s="154"/>
      <c r="AT10" s="154"/>
      <c r="AU10" s="154"/>
      <c r="AV10" s="154"/>
      <c r="AW10" s="154"/>
      <c r="AX10" s="154"/>
      <c r="AY10" s="154"/>
      <c r="AZ10" s="154"/>
      <c r="BA10" s="154"/>
      <c r="BB10" s="154"/>
      <c r="BC10" s="154"/>
      <c r="BD10" s="154"/>
      <c r="BE10" s="154"/>
      <c r="BF10" s="154" t="s">
        <v>64</v>
      </c>
      <c r="BG10" s="154"/>
      <c r="BH10" s="154"/>
      <c r="BI10" s="154"/>
      <c r="BK10" s="154"/>
      <c r="BL10" s="154"/>
      <c r="BM10" s="154"/>
      <c r="BN10" s="154"/>
      <c r="BO10" s="154"/>
      <c r="BP10" s="154"/>
      <c r="DB10" s="154"/>
      <c r="DC10" s="158"/>
      <c r="DD10" s="159"/>
      <c r="DE10" s="160"/>
      <c r="DF10" s="160"/>
      <c r="DG10" s="160"/>
    </row>
    <row r="11" spans="1:111" ht="21" customHeight="1" x14ac:dyDescent="0.25">
      <c r="A11" s="8"/>
      <c r="B11" s="28"/>
      <c r="C11" s="28"/>
      <c r="D11" s="28"/>
      <c r="E11" s="35"/>
      <c r="F11" s="281"/>
      <c r="G11" s="281"/>
      <c r="H11" s="281"/>
      <c r="I11" s="281"/>
      <c r="J11" s="281"/>
      <c r="K11" s="281"/>
      <c r="L11" s="281"/>
      <c r="M11" s="281"/>
      <c r="N11" s="281"/>
      <c r="O11" s="281"/>
      <c r="P11" s="281"/>
      <c r="Q11" s="281"/>
      <c r="R11" s="281"/>
      <c r="S11" s="281"/>
      <c r="T11" s="281"/>
      <c r="U11" s="281"/>
      <c r="V11" s="281"/>
      <c r="W11" s="281"/>
      <c r="X11" s="281"/>
      <c r="Y11" s="281"/>
      <c r="Z11" s="281"/>
      <c r="AA11" s="281"/>
      <c r="AB11" s="281"/>
      <c r="AC11" s="281"/>
      <c r="AD11" s="281"/>
      <c r="AE11" s="281"/>
      <c r="AF11" s="281"/>
      <c r="AG11" s="281"/>
      <c r="AH11" s="281"/>
      <c r="AI11" s="281"/>
      <c r="AJ11" s="281"/>
      <c r="AK11" s="281"/>
      <c r="AL11" s="281"/>
      <c r="AM11" s="281"/>
      <c r="AN11" s="281"/>
      <c r="AO11" s="281"/>
      <c r="AP11" s="281"/>
      <c r="AQ11" s="281"/>
      <c r="AR11" s="281"/>
      <c r="AS11" s="281"/>
      <c r="AT11" s="281"/>
      <c r="AU11" s="281"/>
      <c r="AV11" s="281"/>
      <c r="AW11" s="281"/>
      <c r="AX11" s="281"/>
      <c r="AY11" s="281"/>
      <c r="AZ11" s="32"/>
      <c r="BA11" s="32"/>
      <c r="BB11" s="32"/>
      <c r="BC11" s="32"/>
      <c r="BD11" s="32"/>
      <c r="BE11" s="32"/>
      <c r="BF11" s="281"/>
      <c r="BG11" s="281"/>
      <c r="BH11" s="281"/>
      <c r="BI11" s="281"/>
      <c r="BJ11" s="281"/>
      <c r="BK11" s="281"/>
      <c r="BL11" s="281"/>
      <c r="BM11" s="281"/>
      <c r="BN11" s="281"/>
      <c r="BO11" s="281"/>
      <c r="BP11" s="281"/>
      <c r="BQ11" s="281"/>
      <c r="BR11" s="281"/>
      <c r="BS11" s="281"/>
      <c r="BT11" s="281"/>
      <c r="BU11" s="281"/>
      <c r="BV11" s="281"/>
      <c r="BW11" s="281"/>
      <c r="BX11" s="281"/>
      <c r="BY11" s="281"/>
      <c r="BZ11" s="281"/>
      <c r="CA11" s="281"/>
      <c r="CB11" s="281"/>
      <c r="CC11" s="281"/>
      <c r="CD11" s="281"/>
      <c r="CE11" s="281"/>
      <c r="CF11" s="281"/>
      <c r="CG11" s="281"/>
      <c r="CH11" s="281"/>
      <c r="CI11" s="281"/>
      <c r="CJ11" s="281"/>
      <c r="CK11" s="281"/>
      <c r="CL11" s="281"/>
      <c r="CM11" s="281"/>
      <c r="CN11" s="281"/>
      <c r="CO11" s="281"/>
      <c r="CP11" s="281"/>
      <c r="CQ11" s="281"/>
      <c r="CR11" s="281"/>
      <c r="CS11" s="281"/>
      <c r="CT11" s="281"/>
      <c r="CU11" s="281"/>
      <c r="CV11" s="281"/>
      <c r="CW11" s="281"/>
      <c r="CX11" s="281"/>
      <c r="CY11" s="281"/>
      <c r="CZ11" s="281"/>
      <c r="DA11" s="281"/>
      <c r="DB11" s="32"/>
      <c r="DC11" s="37"/>
      <c r="DD11" s="11"/>
      <c r="DE11" s="7"/>
      <c r="DF11" s="7"/>
      <c r="DG11" s="7"/>
    </row>
    <row r="12" spans="1:111" ht="2.1" customHeight="1" x14ac:dyDescent="0.25">
      <c r="A12" s="8"/>
      <c r="B12" s="28"/>
      <c r="C12" s="28"/>
      <c r="D12" s="28"/>
      <c r="E12" s="35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K12" s="32"/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2"/>
      <c r="BW12" s="32"/>
      <c r="BX12" s="32"/>
      <c r="BY12" s="32"/>
      <c r="BZ12" s="32"/>
      <c r="CA12" s="32"/>
      <c r="CB12" s="32"/>
      <c r="CC12" s="32"/>
      <c r="CD12" s="32"/>
      <c r="CE12" s="32"/>
      <c r="CF12" s="32"/>
      <c r="CG12" s="32"/>
      <c r="CH12" s="32"/>
      <c r="CI12" s="32"/>
      <c r="CJ12" s="32"/>
      <c r="CK12" s="32"/>
      <c r="CL12" s="32"/>
      <c r="CM12" s="32"/>
      <c r="CN12" s="32"/>
      <c r="CO12" s="32"/>
      <c r="CP12" s="32"/>
      <c r="CQ12" s="32"/>
      <c r="CR12" s="32"/>
      <c r="CS12" s="32"/>
      <c r="CT12" s="32"/>
      <c r="CU12" s="32"/>
      <c r="CV12" s="32"/>
      <c r="CW12" s="32"/>
      <c r="CX12" s="32"/>
      <c r="CY12" s="32"/>
      <c r="CZ12" s="32"/>
      <c r="DA12" s="32"/>
      <c r="DB12" s="32"/>
      <c r="DC12" s="37"/>
      <c r="DD12" s="11"/>
      <c r="DE12" s="7"/>
      <c r="DF12" s="7"/>
      <c r="DG12" s="7"/>
    </row>
    <row r="13" spans="1:111" s="157" customFormat="1" ht="15.95" customHeight="1" x14ac:dyDescent="0.35">
      <c r="A13" s="153"/>
      <c r="B13" s="154"/>
      <c r="C13" s="154"/>
      <c r="D13" s="154"/>
      <c r="E13" s="161"/>
      <c r="F13" s="154" t="s">
        <v>65</v>
      </c>
      <c r="G13" s="156"/>
      <c r="H13" s="156"/>
      <c r="I13" s="156"/>
      <c r="J13" s="156"/>
      <c r="K13" s="156"/>
      <c r="L13" s="156"/>
      <c r="M13" s="156"/>
      <c r="N13" s="156"/>
      <c r="O13" s="156"/>
      <c r="P13" s="156"/>
      <c r="Q13" s="156"/>
      <c r="R13" s="156"/>
      <c r="S13" s="156"/>
      <c r="T13" s="156"/>
      <c r="U13" s="156"/>
      <c r="V13" s="156"/>
      <c r="W13" s="156"/>
      <c r="X13" s="156"/>
      <c r="Y13" s="156"/>
      <c r="Z13" s="156"/>
      <c r="AA13" s="156"/>
      <c r="AB13" s="156"/>
      <c r="AC13" s="156"/>
      <c r="AD13" s="156"/>
      <c r="AE13" s="156"/>
      <c r="AF13" s="156"/>
      <c r="AG13" s="156"/>
      <c r="AH13" s="156"/>
      <c r="AI13" s="156"/>
      <c r="AJ13" s="156"/>
      <c r="AK13" s="156"/>
      <c r="AL13" s="156"/>
      <c r="AM13" s="156"/>
      <c r="AN13" s="156"/>
      <c r="AO13" s="156"/>
      <c r="AP13" s="156"/>
      <c r="AQ13" s="156"/>
      <c r="AR13" s="156"/>
      <c r="AS13" s="156"/>
      <c r="AT13" s="156"/>
      <c r="AU13" s="156"/>
      <c r="AV13" s="156"/>
      <c r="AW13" s="156"/>
      <c r="AX13" s="156"/>
      <c r="AY13" s="156"/>
      <c r="AZ13" s="156"/>
      <c r="BA13" s="156"/>
      <c r="BB13" s="156"/>
      <c r="BC13" s="156"/>
      <c r="BD13" s="156"/>
      <c r="BE13" s="156"/>
      <c r="BF13" s="156" t="s">
        <v>66</v>
      </c>
      <c r="BG13" s="156"/>
      <c r="BH13" s="156"/>
      <c r="BI13" s="156"/>
      <c r="BK13" s="156"/>
      <c r="BL13" s="156"/>
      <c r="DB13" s="154"/>
      <c r="DC13" s="158"/>
      <c r="DD13" s="159"/>
      <c r="DE13" s="160"/>
      <c r="DF13" s="160"/>
      <c r="DG13" s="160"/>
    </row>
    <row r="14" spans="1:111" ht="21" customHeight="1" x14ac:dyDescent="0.25">
      <c r="A14" s="8"/>
      <c r="B14" s="28"/>
      <c r="C14" s="28"/>
      <c r="D14" s="28"/>
      <c r="E14" s="35"/>
      <c r="F14" s="281"/>
      <c r="G14" s="281"/>
      <c r="H14" s="281"/>
      <c r="I14" s="281"/>
      <c r="J14" s="281"/>
      <c r="K14" s="281"/>
      <c r="L14" s="281"/>
      <c r="M14" s="281"/>
      <c r="N14" s="281"/>
      <c r="O14" s="281"/>
      <c r="P14" s="281"/>
      <c r="Q14" s="281"/>
      <c r="R14" s="281"/>
      <c r="S14" s="281"/>
      <c r="T14" s="281"/>
      <c r="U14" s="281"/>
      <c r="V14" s="281"/>
      <c r="W14" s="281"/>
      <c r="X14" s="281"/>
      <c r="Y14" s="281"/>
      <c r="Z14" s="281"/>
      <c r="AA14" s="281"/>
      <c r="AB14" s="281"/>
      <c r="AC14" s="281"/>
      <c r="AD14" s="281"/>
      <c r="AE14" s="281"/>
      <c r="AF14" s="281"/>
      <c r="AG14" s="281"/>
      <c r="AH14" s="281"/>
      <c r="AI14" s="281"/>
      <c r="AJ14" s="281"/>
      <c r="AK14" s="281"/>
      <c r="AL14" s="281"/>
      <c r="AM14" s="281"/>
      <c r="AN14" s="281"/>
      <c r="AO14" s="281"/>
      <c r="AP14" s="281"/>
      <c r="AQ14" s="281"/>
      <c r="AR14" s="281"/>
      <c r="AS14" s="281"/>
      <c r="AT14" s="281"/>
      <c r="AU14" s="281"/>
      <c r="AV14" s="281"/>
      <c r="AW14" s="281"/>
      <c r="AX14" s="281"/>
      <c r="AY14" s="281"/>
      <c r="AZ14" s="32"/>
      <c r="BA14" s="32"/>
      <c r="BB14" s="32"/>
      <c r="BC14" s="32"/>
      <c r="BD14" s="32"/>
      <c r="BE14" s="32"/>
      <c r="BF14" s="281"/>
      <c r="BG14" s="281"/>
      <c r="BH14" s="281"/>
      <c r="BI14" s="281"/>
      <c r="BJ14" s="281"/>
      <c r="BK14" s="281"/>
      <c r="BL14" s="281"/>
      <c r="BM14" s="281"/>
      <c r="BN14" s="281"/>
      <c r="BO14" s="281"/>
      <c r="BP14" s="281"/>
      <c r="BQ14" s="281"/>
      <c r="BR14" s="281"/>
      <c r="BS14" s="281"/>
      <c r="BT14" s="281"/>
      <c r="BU14" s="281"/>
      <c r="BV14" s="281"/>
      <c r="BW14" s="281"/>
      <c r="BX14" s="281"/>
      <c r="BY14" s="281"/>
      <c r="BZ14" s="281"/>
      <c r="CA14" s="281"/>
      <c r="CB14" s="281"/>
      <c r="CC14" s="281"/>
      <c r="CD14" s="281"/>
      <c r="CE14" s="281"/>
      <c r="CF14" s="281"/>
      <c r="CG14" s="281"/>
      <c r="CH14" s="281"/>
      <c r="CI14" s="281"/>
      <c r="CJ14" s="281"/>
      <c r="CK14" s="281"/>
      <c r="CL14" s="281"/>
      <c r="CM14" s="281"/>
      <c r="CN14" s="281"/>
      <c r="CO14" s="281"/>
      <c r="CP14" s="281"/>
      <c r="CQ14" s="281"/>
      <c r="CR14" s="281"/>
      <c r="CS14" s="281"/>
      <c r="CT14" s="281"/>
      <c r="CU14" s="281"/>
      <c r="CV14" s="281"/>
      <c r="CW14" s="281"/>
      <c r="CX14" s="281"/>
      <c r="CY14" s="281"/>
      <c r="CZ14" s="281"/>
      <c r="DA14" s="281"/>
      <c r="DB14" s="32"/>
      <c r="DC14" s="37"/>
      <c r="DD14" s="11"/>
      <c r="DE14" s="7"/>
      <c r="DF14" s="7"/>
      <c r="DG14" s="7"/>
    </row>
    <row r="15" spans="1:111" ht="1.5" customHeight="1" x14ac:dyDescent="0.25">
      <c r="A15" s="8"/>
      <c r="B15" s="28"/>
      <c r="C15" s="28"/>
      <c r="D15" s="28"/>
      <c r="E15" s="35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1"/>
      <c r="BL15" s="32"/>
      <c r="BM15" s="32"/>
      <c r="BN15" s="32"/>
      <c r="BO15" s="32"/>
      <c r="BP15" s="32"/>
      <c r="BQ15" s="32"/>
      <c r="BR15" s="32"/>
      <c r="BS15" s="32"/>
      <c r="BT15" s="32"/>
      <c r="BU15" s="32"/>
      <c r="BV15" s="32"/>
      <c r="BW15" s="32"/>
      <c r="BX15" s="32"/>
      <c r="BY15" s="32"/>
      <c r="BZ15" s="32"/>
      <c r="CA15" s="32"/>
      <c r="CB15" s="32"/>
      <c r="CC15" s="32"/>
      <c r="CD15" s="32"/>
      <c r="CE15" s="32"/>
      <c r="CF15" s="32"/>
      <c r="CG15" s="32"/>
      <c r="CH15" s="32"/>
      <c r="CI15" s="32"/>
      <c r="CJ15" s="32"/>
      <c r="CK15" s="32"/>
      <c r="CL15" s="32"/>
      <c r="CM15" s="32"/>
      <c r="CN15" s="32"/>
      <c r="CO15" s="32"/>
      <c r="CP15" s="32"/>
      <c r="CQ15" s="32"/>
      <c r="CR15" s="32"/>
      <c r="CS15" s="32"/>
      <c r="CT15" s="32"/>
      <c r="CU15" s="32"/>
      <c r="CV15" s="32"/>
      <c r="CW15" s="32"/>
      <c r="CX15" s="32"/>
      <c r="CY15" s="32"/>
      <c r="CZ15" s="32"/>
      <c r="DA15" s="32"/>
      <c r="DB15" s="32"/>
      <c r="DC15" s="37"/>
      <c r="DD15" s="11"/>
      <c r="DE15" s="7"/>
      <c r="DF15" s="7"/>
      <c r="DG15" s="7"/>
    </row>
    <row r="16" spans="1:111" s="157" customFormat="1" ht="15.95" customHeight="1" x14ac:dyDescent="0.35">
      <c r="A16" s="153"/>
      <c r="B16" s="154"/>
      <c r="C16" s="154"/>
      <c r="D16" s="154"/>
      <c r="E16" s="161"/>
      <c r="F16" s="154" t="s">
        <v>67</v>
      </c>
      <c r="G16" s="154"/>
      <c r="H16" s="154"/>
      <c r="I16" s="154"/>
      <c r="J16" s="154"/>
      <c r="K16" s="154"/>
      <c r="L16" s="154"/>
      <c r="M16" s="154"/>
      <c r="N16" s="154"/>
      <c r="O16" s="154"/>
      <c r="P16" s="154"/>
      <c r="Q16" s="154"/>
      <c r="R16" s="154"/>
      <c r="S16" s="154"/>
      <c r="T16" s="154"/>
      <c r="U16" s="154"/>
      <c r="V16" s="154"/>
      <c r="W16" s="154"/>
      <c r="X16" s="154"/>
      <c r="Y16" s="154"/>
      <c r="Z16" s="154"/>
      <c r="AA16" s="154"/>
      <c r="AB16" s="154"/>
      <c r="AC16" s="154"/>
      <c r="AD16" s="154"/>
      <c r="AE16" s="154"/>
      <c r="AF16" s="154"/>
      <c r="AG16" s="154"/>
      <c r="AH16" s="154"/>
      <c r="AI16" s="154"/>
      <c r="AJ16" s="154"/>
      <c r="AK16" s="154"/>
      <c r="AL16" s="154"/>
      <c r="AM16" s="154"/>
      <c r="AN16" s="154"/>
      <c r="AO16" s="154"/>
      <c r="AP16" s="154"/>
      <c r="AQ16" s="154"/>
      <c r="AR16" s="154"/>
      <c r="AS16" s="154"/>
      <c r="AT16" s="154"/>
      <c r="AU16" s="154"/>
      <c r="AV16" s="154"/>
      <c r="AW16" s="154"/>
      <c r="AX16" s="154"/>
      <c r="AY16" s="154"/>
      <c r="AZ16" s="154"/>
      <c r="BA16" s="154"/>
      <c r="BB16" s="154"/>
      <c r="BC16" s="154"/>
      <c r="BD16" s="154"/>
      <c r="BE16" s="154"/>
      <c r="BF16" s="154" t="s">
        <v>68</v>
      </c>
      <c r="BG16" s="154"/>
      <c r="BH16" s="156"/>
      <c r="BI16" s="154"/>
      <c r="DA16" s="154"/>
      <c r="DB16" s="154"/>
      <c r="DC16" s="158"/>
      <c r="DD16" s="159"/>
      <c r="DE16" s="160"/>
      <c r="DF16" s="160"/>
      <c r="DG16" s="160"/>
    </row>
    <row r="17" spans="1:111" ht="21" customHeight="1" x14ac:dyDescent="0.25">
      <c r="A17" s="8"/>
      <c r="B17" s="28"/>
      <c r="C17" s="28"/>
      <c r="D17" s="28"/>
      <c r="E17" s="35"/>
      <c r="F17" s="281"/>
      <c r="G17" s="281"/>
      <c r="H17" s="281"/>
      <c r="I17" s="281"/>
      <c r="J17" s="281"/>
      <c r="K17" s="281"/>
      <c r="L17" s="281"/>
      <c r="M17" s="281"/>
      <c r="N17" s="281"/>
      <c r="O17" s="281"/>
      <c r="P17" s="281"/>
      <c r="Q17" s="281"/>
      <c r="R17" s="281"/>
      <c r="S17" s="281"/>
      <c r="T17" s="281"/>
      <c r="U17" s="281"/>
      <c r="V17" s="281"/>
      <c r="W17" s="281"/>
      <c r="X17" s="281"/>
      <c r="Y17" s="281"/>
      <c r="Z17" s="281"/>
      <c r="AA17" s="281"/>
      <c r="AB17" s="281"/>
      <c r="AC17" s="281"/>
      <c r="AD17" s="281"/>
      <c r="AE17" s="281"/>
      <c r="AG17" s="33" t="s">
        <v>5</v>
      </c>
      <c r="AH17" s="33"/>
      <c r="AI17" s="33"/>
      <c r="AJ17" s="32"/>
      <c r="AK17" s="281"/>
      <c r="AL17" s="281"/>
      <c r="AM17" s="281"/>
      <c r="AN17" s="281"/>
      <c r="AO17" s="281"/>
      <c r="AP17" s="281"/>
      <c r="AQ17" s="281"/>
      <c r="AR17" s="281"/>
      <c r="AS17" s="281"/>
      <c r="AT17" s="33" t="s">
        <v>6</v>
      </c>
      <c r="AU17" s="281"/>
      <c r="AV17" s="281"/>
      <c r="AW17" s="281"/>
      <c r="AX17" s="281"/>
      <c r="AY17" s="281"/>
      <c r="AZ17" s="32"/>
      <c r="BA17" s="32"/>
      <c r="BB17" s="32"/>
      <c r="BC17" s="32"/>
      <c r="BD17" s="32"/>
      <c r="BE17" s="32"/>
      <c r="BF17" s="281"/>
      <c r="BG17" s="281"/>
      <c r="BH17" s="281"/>
      <c r="BI17" s="281"/>
      <c r="BJ17" s="281"/>
      <c r="BK17" s="281"/>
      <c r="BL17" s="281"/>
      <c r="BM17" s="281"/>
      <c r="BN17" s="281"/>
      <c r="BO17" s="281"/>
      <c r="BP17" s="281"/>
      <c r="BQ17" s="281"/>
      <c r="BR17" s="281"/>
      <c r="BS17" s="281"/>
      <c r="BT17" s="281"/>
      <c r="BU17" s="281"/>
      <c r="BV17" s="281"/>
      <c r="BW17" s="281"/>
      <c r="BX17" s="281"/>
      <c r="BY17" s="281"/>
      <c r="BZ17" s="281"/>
      <c r="CA17" s="281"/>
      <c r="CB17" s="281"/>
      <c r="CC17" s="281"/>
      <c r="CD17" s="281"/>
      <c r="CE17" s="281"/>
      <c r="CF17" s="281"/>
      <c r="CG17" s="32"/>
      <c r="CH17" s="281"/>
      <c r="CI17" s="281"/>
      <c r="CJ17" s="281"/>
      <c r="CK17" s="281"/>
      <c r="CL17" s="34"/>
      <c r="CM17" s="281"/>
      <c r="CN17" s="281"/>
      <c r="CO17" s="281"/>
      <c r="CP17" s="281"/>
      <c r="CQ17" s="281"/>
      <c r="CR17" s="281"/>
      <c r="CS17" s="281"/>
      <c r="CT17" s="281"/>
      <c r="CU17" s="281"/>
      <c r="CV17" s="33" t="s">
        <v>6</v>
      </c>
      <c r="CW17" s="281"/>
      <c r="CX17" s="281"/>
      <c r="CY17" s="281"/>
      <c r="CZ17" s="281"/>
      <c r="DA17" s="281"/>
      <c r="DB17" s="31"/>
      <c r="DC17" s="37"/>
      <c r="DD17" s="11"/>
      <c r="DE17" s="7"/>
      <c r="DF17" s="7"/>
      <c r="DG17" s="7"/>
    </row>
    <row r="18" spans="1:111" ht="2.1" customHeight="1" x14ac:dyDescent="0.25">
      <c r="A18" s="8"/>
      <c r="B18" s="28"/>
      <c r="C18" s="28"/>
      <c r="D18" s="28"/>
      <c r="E18" s="35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4"/>
      <c r="AX18" s="34"/>
      <c r="AY18" s="34"/>
      <c r="AZ18" s="32"/>
      <c r="BA18" s="32"/>
      <c r="BB18" s="32"/>
      <c r="BC18" s="32"/>
      <c r="BD18" s="32"/>
      <c r="BE18" s="32"/>
      <c r="BF18" s="32"/>
      <c r="BG18" s="32"/>
      <c r="BH18" s="32"/>
      <c r="BI18" s="31"/>
      <c r="BL18" s="32"/>
      <c r="BM18" s="32"/>
      <c r="BN18" s="32"/>
      <c r="BO18" s="32"/>
      <c r="BP18" s="32"/>
      <c r="BQ18" s="32"/>
      <c r="BR18" s="32"/>
      <c r="BS18" s="32"/>
      <c r="BT18" s="32"/>
      <c r="BU18" s="32"/>
      <c r="BV18" s="32"/>
      <c r="BW18" s="32"/>
      <c r="BX18" s="32"/>
      <c r="BY18" s="32"/>
      <c r="BZ18" s="32"/>
      <c r="CA18" s="32"/>
      <c r="CB18" s="32"/>
      <c r="CC18" s="32"/>
      <c r="CD18" s="32"/>
      <c r="CE18" s="32"/>
      <c r="CF18" s="32"/>
      <c r="CG18" s="32"/>
      <c r="CH18" s="32"/>
      <c r="CI18" s="32"/>
      <c r="CJ18" s="32"/>
      <c r="CK18" s="32"/>
      <c r="CL18" s="34"/>
      <c r="CM18" s="32"/>
      <c r="CN18" s="32"/>
      <c r="CO18" s="32"/>
      <c r="CP18" s="32"/>
      <c r="CQ18" s="32"/>
      <c r="CR18" s="32"/>
      <c r="CS18" s="32"/>
      <c r="CT18" s="32"/>
      <c r="CU18" s="32"/>
      <c r="CV18" s="32"/>
      <c r="CW18" s="32"/>
      <c r="CX18" s="32"/>
      <c r="CY18" s="34"/>
      <c r="CZ18" s="34"/>
      <c r="DA18" s="34"/>
      <c r="DB18" s="31"/>
      <c r="DC18" s="37"/>
      <c r="DD18" s="11"/>
      <c r="DE18" s="7"/>
      <c r="DF18" s="7"/>
      <c r="DG18" s="7"/>
    </row>
    <row r="19" spans="1:111" s="157" customFormat="1" ht="15.95" customHeight="1" x14ac:dyDescent="0.35">
      <c r="A19" s="153"/>
      <c r="B19" s="154"/>
      <c r="C19" s="154"/>
      <c r="D19" s="154"/>
      <c r="E19" s="161"/>
      <c r="F19" s="154" t="s">
        <v>69</v>
      </c>
      <c r="G19" s="154"/>
      <c r="H19" s="154"/>
      <c r="I19" s="154"/>
      <c r="J19" s="154"/>
      <c r="K19" s="154"/>
      <c r="L19" s="154"/>
      <c r="M19" s="154"/>
      <c r="N19" s="154"/>
      <c r="O19" s="154"/>
      <c r="P19" s="154"/>
      <c r="Q19" s="154"/>
      <c r="R19" s="154"/>
      <c r="S19" s="154"/>
      <c r="T19" s="154"/>
      <c r="U19" s="154"/>
      <c r="V19" s="154"/>
      <c r="W19" s="154"/>
      <c r="X19" s="154"/>
      <c r="Y19" s="154"/>
      <c r="Z19" s="154"/>
      <c r="AA19" s="154"/>
      <c r="AB19" s="154"/>
      <c r="AG19" s="154" t="s">
        <v>7</v>
      </c>
      <c r="AH19" s="154"/>
      <c r="AI19" s="154"/>
      <c r="AJ19" s="154"/>
      <c r="AK19" s="154" t="s">
        <v>70</v>
      </c>
      <c r="AL19" s="154"/>
      <c r="AM19" s="154"/>
      <c r="AN19" s="154"/>
      <c r="AO19" s="154"/>
      <c r="AP19" s="154"/>
      <c r="AQ19" s="154"/>
      <c r="AR19" s="154"/>
      <c r="AS19" s="154"/>
      <c r="AT19" s="154"/>
      <c r="AU19" s="154"/>
      <c r="AV19" s="154"/>
      <c r="AZ19" s="154"/>
      <c r="BA19" s="154"/>
      <c r="BB19" s="154"/>
      <c r="BC19" s="154"/>
      <c r="BD19" s="154"/>
      <c r="BE19" s="154"/>
      <c r="BF19" s="154" t="s">
        <v>69</v>
      </c>
      <c r="BG19" s="154"/>
      <c r="BH19" s="154"/>
      <c r="BI19" s="154"/>
      <c r="BJ19" s="154"/>
      <c r="BK19" s="154"/>
      <c r="BL19" s="154"/>
      <c r="BM19" s="154"/>
      <c r="BN19" s="154"/>
      <c r="BO19" s="154"/>
      <c r="BP19" s="154"/>
      <c r="BQ19" s="154"/>
      <c r="BR19" s="154"/>
      <c r="BS19" s="154"/>
      <c r="BT19" s="154"/>
      <c r="BU19" s="154"/>
      <c r="BV19" s="154"/>
      <c r="BW19" s="154"/>
      <c r="BX19" s="154"/>
      <c r="BY19" s="154"/>
      <c r="BZ19" s="154"/>
      <c r="CA19" s="154"/>
      <c r="CB19" s="154"/>
      <c r="CG19" s="154" t="s">
        <v>7</v>
      </c>
      <c r="CH19" s="154"/>
      <c r="CI19" s="154"/>
      <c r="CJ19" s="154"/>
      <c r="CL19" s="154"/>
      <c r="CM19" s="154" t="s">
        <v>70</v>
      </c>
      <c r="CN19" s="154"/>
      <c r="CO19" s="154"/>
      <c r="CP19" s="154"/>
      <c r="DC19" s="162"/>
      <c r="DD19" s="159"/>
      <c r="DE19" s="160"/>
      <c r="DF19" s="160"/>
      <c r="DG19" s="160"/>
    </row>
    <row r="20" spans="1:111" ht="21" customHeight="1" x14ac:dyDescent="0.25">
      <c r="A20" s="8"/>
      <c r="B20" s="28"/>
      <c r="C20" s="28"/>
      <c r="D20" s="28"/>
      <c r="E20" s="35"/>
      <c r="F20" s="33" t="s">
        <v>8</v>
      </c>
      <c r="G20" s="282"/>
      <c r="H20" s="282"/>
      <c r="I20" s="282"/>
      <c r="J20" s="282"/>
      <c r="K20" s="282"/>
      <c r="L20" s="33" t="s">
        <v>9</v>
      </c>
      <c r="M20" s="281"/>
      <c r="N20" s="281"/>
      <c r="O20" s="281"/>
      <c r="P20" s="281"/>
      <c r="Q20" s="281"/>
      <c r="R20" s="281"/>
      <c r="S20" s="281"/>
      <c r="T20" s="281"/>
      <c r="U20" s="281"/>
      <c r="V20" s="281"/>
      <c r="W20" s="281"/>
      <c r="X20" s="281"/>
      <c r="Y20" s="281"/>
      <c r="Z20" s="281"/>
      <c r="AA20" s="281"/>
      <c r="AB20" s="281"/>
      <c r="AC20" s="281"/>
      <c r="AD20" s="281"/>
      <c r="AE20" s="281"/>
      <c r="AF20" s="281"/>
      <c r="AI20" s="27" t="s">
        <v>8</v>
      </c>
      <c r="AJ20" s="282"/>
      <c r="AK20" s="282"/>
      <c r="AL20" s="282"/>
      <c r="AM20" s="282"/>
      <c r="AN20" s="282"/>
      <c r="AO20" s="27" t="s">
        <v>9</v>
      </c>
      <c r="AP20" s="283"/>
      <c r="AQ20" s="283"/>
      <c r="AR20" s="283"/>
      <c r="AS20" s="283"/>
      <c r="AT20" s="283"/>
      <c r="AU20" s="283"/>
      <c r="AV20" s="283"/>
      <c r="AW20" s="283"/>
      <c r="AX20" s="283"/>
      <c r="AY20" s="283"/>
      <c r="AZ20" s="283"/>
      <c r="BA20" s="283"/>
      <c r="BB20" s="283"/>
      <c r="BC20" s="283"/>
      <c r="BD20" s="283"/>
      <c r="BE20" s="283"/>
      <c r="BF20" s="283"/>
      <c r="BG20" s="283"/>
      <c r="BH20" s="283"/>
      <c r="BI20" s="283"/>
      <c r="BJ20" s="283"/>
      <c r="BM20" s="281"/>
      <c r="BN20" s="281"/>
      <c r="BO20" s="281"/>
      <c r="BP20" s="281"/>
      <c r="BQ20" s="281"/>
      <c r="BR20" s="281"/>
      <c r="BS20" s="281"/>
      <c r="BT20" s="281"/>
      <c r="BU20" s="281"/>
      <c r="BV20" s="281"/>
      <c r="BW20" s="281"/>
      <c r="BX20" s="281"/>
      <c r="BY20" s="281"/>
      <c r="BZ20" s="281"/>
      <c r="CA20" s="281"/>
      <c r="CB20" s="281"/>
      <c r="CC20" s="281"/>
      <c r="CD20" s="281"/>
      <c r="CE20" s="281"/>
      <c r="CF20" s="281"/>
      <c r="CG20" s="281"/>
      <c r="CH20" s="281"/>
      <c r="CI20" s="281"/>
      <c r="CJ20" s="281"/>
      <c r="CK20" s="281"/>
      <c r="CL20" s="281"/>
      <c r="CM20" s="281"/>
      <c r="CN20" s="281"/>
      <c r="CO20" s="281"/>
      <c r="CP20" s="281"/>
      <c r="CQ20" s="281"/>
      <c r="CR20" s="281"/>
      <c r="CS20" s="281"/>
      <c r="CT20" s="281"/>
      <c r="CU20" s="281"/>
      <c r="CV20" s="281"/>
      <c r="CW20" s="281"/>
      <c r="CX20" s="281"/>
      <c r="CY20" s="281"/>
      <c r="CZ20" s="281"/>
      <c r="DA20" s="281"/>
      <c r="DC20" s="36"/>
      <c r="DD20" s="11"/>
      <c r="DE20" s="7"/>
      <c r="DF20" s="7"/>
      <c r="DG20" s="7"/>
    </row>
    <row r="21" spans="1:111" ht="2.1" customHeight="1" x14ac:dyDescent="0.25">
      <c r="A21" s="8"/>
      <c r="B21" s="28"/>
      <c r="C21" s="28"/>
      <c r="D21" s="28"/>
      <c r="E21" s="35"/>
      <c r="F21" s="32"/>
      <c r="G21" s="32"/>
      <c r="H21" s="32"/>
      <c r="I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I21" s="31"/>
      <c r="AJ21" s="31"/>
      <c r="AK21" s="31"/>
      <c r="AL21" s="31"/>
      <c r="AM21" s="31"/>
      <c r="AN21" s="31"/>
      <c r="AO21" s="31"/>
      <c r="AR21" s="31"/>
      <c r="AS21" s="31"/>
      <c r="AT21" s="31"/>
      <c r="AU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M21" s="31"/>
      <c r="BN21" s="32"/>
      <c r="BO21" s="32"/>
      <c r="DC21" s="36"/>
      <c r="DD21" s="11"/>
      <c r="DE21" s="7"/>
      <c r="DF21" s="7"/>
      <c r="DG21" s="7"/>
    </row>
    <row r="22" spans="1:111" s="157" customFormat="1" ht="15.95" customHeight="1" x14ac:dyDescent="0.35">
      <c r="A22" s="153"/>
      <c r="B22" s="154"/>
      <c r="C22" s="154"/>
      <c r="D22" s="154"/>
      <c r="E22" s="161"/>
      <c r="F22" s="156" t="s">
        <v>71</v>
      </c>
      <c r="G22" s="154"/>
      <c r="H22" s="154"/>
      <c r="AI22" s="160" t="s">
        <v>72</v>
      </c>
      <c r="BM22" s="156" t="s">
        <v>73</v>
      </c>
      <c r="BN22" s="154"/>
      <c r="BO22" s="154"/>
      <c r="DC22" s="162"/>
      <c r="DD22" s="159"/>
      <c r="DE22" s="160"/>
      <c r="DF22" s="160"/>
      <c r="DG22" s="160"/>
    </row>
    <row r="23" spans="1:111" ht="3" customHeight="1" thickBot="1" x14ac:dyDescent="0.3">
      <c r="A23" s="8"/>
      <c r="B23" s="28"/>
      <c r="C23" s="28"/>
      <c r="D23" s="28"/>
      <c r="E23" s="43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2"/>
      <c r="DA23" s="42"/>
      <c r="DB23" s="42"/>
      <c r="DC23" s="44"/>
      <c r="DD23" s="11"/>
      <c r="DE23" s="7"/>
      <c r="DF23" s="7"/>
      <c r="DG23" s="7"/>
    </row>
    <row r="24" spans="1:111" ht="5.0999999999999996" customHeight="1" thickTop="1" x14ac:dyDescent="0.25">
      <c r="A24" s="8"/>
      <c r="B24" s="69"/>
      <c r="C24" s="70"/>
      <c r="D24" s="71"/>
      <c r="E24" s="35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31"/>
      <c r="CL24" s="31"/>
      <c r="CM24" s="31"/>
      <c r="CN24" s="31"/>
      <c r="CO24" s="31"/>
      <c r="CP24" s="31"/>
      <c r="CQ24" s="31"/>
      <c r="CR24" s="31"/>
      <c r="CS24" s="31"/>
      <c r="CT24" s="31"/>
      <c r="CU24" s="31"/>
      <c r="CV24" s="31"/>
      <c r="CW24" s="31"/>
      <c r="CX24" s="31"/>
      <c r="CY24" s="31"/>
      <c r="CZ24" s="31"/>
      <c r="DA24" s="31"/>
      <c r="DB24" s="31"/>
      <c r="DC24" s="36"/>
      <c r="DD24" s="11"/>
      <c r="DE24" s="7"/>
      <c r="DF24" s="7"/>
      <c r="DG24" s="7"/>
    </row>
    <row r="25" spans="1:111" s="87" customFormat="1" ht="18.95" customHeight="1" x14ac:dyDescent="0.3">
      <c r="A25" s="84"/>
      <c r="B25" s="74" t="s">
        <v>10</v>
      </c>
      <c r="C25" s="85"/>
      <c r="D25" s="86"/>
      <c r="E25" s="82"/>
      <c r="F25" s="156" t="s">
        <v>74</v>
      </c>
      <c r="AO25" s="290" t="s">
        <v>30</v>
      </c>
      <c r="AP25" s="291"/>
      <c r="AQ25" s="291"/>
      <c r="AR25" s="291"/>
      <c r="AS25" s="292"/>
      <c r="AT25" s="293">
        <v>0</v>
      </c>
      <c r="AU25" s="294"/>
      <c r="AV25" s="295"/>
      <c r="AW25" s="287"/>
      <c r="AX25" s="288"/>
      <c r="AY25" s="289"/>
      <c r="AZ25" s="287"/>
      <c r="BA25" s="288"/>
      <c r="BB25" s="289"/>
      <c r="BC25" s="287"/>
      <c r="BD25" s="288"/>
      <c r="BE25" s="289"/>
      <c r="BF25" s="287"/>
      <c r="BG25" s="288"/>
      <c r="BH25" s="289"/>
      <c r="BI25" s="284"/>
      <c r="BJ25" s="285"/>
      <c r="BK25" s="286"/>
      <c r="BL25" s="88"/>
      <c r="BM25" s="88"/>
      <c r="BN25" s="88"/>
      <c r="BO25" s="88"/>
      <c r="BP25" s="88"/>
      <c r="BQ25" s="88"/>
      <c r="BR25" s="88"/>
      <c r="BS25" s="290" t="s">
        <v>91</v>
      </c>
      <c r="BT25" s="291"/>
      <c r="BU25" s="291"/>
      <c r="BV25" s="291"/>
      <c r="BW25" s="292"/>
      <c r="BX25" s="293">
        <v>0</v>
      </c>
      <c r="BY25" s="294"/>
      <c r="BZ25" s="295"/>
      <c r="CA25" s="287"/>
      <c r="CB25" s="288"/>
      <c r="CC25" s="289"/>
      <c r="CD25" s="287"/>
      <c r="CE25" s="288"/>
      <c r="CF25" s="289"/>
      <c r="CG25" s="287"/>
      <c r="CH25" s="288"/>
      <c r="CI25" s="289"/>
      <c r="CJ25" s="287"/>
      <c r="CK25" s="288"/>
      <c r="CL25" s="289"/>
      <c r="CM25" s="284"/>
      <c r="CN25" s="285"/>
      <c r="CO25" s="286"/>
      <c r="CP25" s="88"/>
      <c r="CQ25" s="88"/>
      <c r="CR25" s="88"/>
      <c r="CS25" s="88"/>
      <c r="CT25" s="88"/>
      <c r="CU25" s="88"/>
      <c r="CV25" s="88"/>
      <c r="CW25" s="88"/>
      <c r="CX25" s="88"/>
      <c r="CY25" s="88"/>
      <c r="CZ25" s="89"/>
      <c r="DA25" s="89"/>
      <c r="DB25" s="56"/>
      <c r="DC25" s="90"/>
      <c r="DD25" s="91"/>
      <c r="DE25" s="92"/>
      <c r="DF25" s="92"/>
      <c r="DG25" s="92"/>
    </row>
    <row r="26" spans="1:111" ht="5.0999999999999996" customHeight="1" thickBot="1" x14ac:dyDescent="0.3">
      <c r="A26" s="8"/>
      <c r="B26" s="28"/>
      <c r="C26" s="28"/>
      <c r="D26" s="28"/>
      <c r="E26" s="43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/>
      <c r="BH26" s="41"/>
      <c r="BI26" s="42"/>
      <c r="BJ26" s="41"/>
      <c r="BK26" s="41"/>
      <c r="BL26" s="41"/>
      <c r="BM26" s="41"/>
      <c r="BN26" s="41"/>
      <c r="BO26" s="41"/>
      <c r="BP26" s="41"/>
      <c r="BQ26" s="41"/>
      <c r="BR26" s="41"/>
      <c r="BS26" s="41"/>
      <c r="BT26" s="41"/>
      <c r="BU26" s="41"/>
      <c r="BV26" s="41"/>
      <c r="BW26" s="41"/>
      <c r="BX26" s="41"/>
      <c r="BY26" s="41"/>
      <c r="BZ26" s="41"/>
      <c r="CA26" s="41"/>
      <c r="CB26" s="41"/>
      <c r="CC26" s="41"/>
      <c r="CD26" s="41"/>
      <c r="CE26" s="41"/>
      <c r="CF26" s="41"/>
      <c r="CG26" s="41"/>
      <c r="CH26" s="41"/>
      <c r="CI26" s="41"/>
      <c r="CJ26" s="41"/>
      <c r="CK26" s="41"/>
      <c r="CL26" s="41"/>
      <c r="CM26" s="41"/>
      <c r="CN26" s="41"/>
      <c r="CO26" s="41"/>
      <c r="CP26" s="41"/>
      <c r="CQ26" s="41"/>
      <c r="CR26" s="41"/>
      <c r="CS26" s="41"/>
      <c r="CT26" s="41"/>
      <c r="CU26" s="41"/>
      <c r="CV26" s="41"/>
      <c r="CW26" s="41"/>
      <c r="CX26" s="41"/>
      <c r="CY26" s="41"/>
      <c r="CZ26" s="41"/>
      <c r="DA26" s="41"/>
      <c r="DB26" s="41"/>
      <c r="DC26" s="44"/>
      <c r="DD26" s="11"/>
      <c r="DE26" s="7"/>
      <c r="DF26" s="7"/>
      <c r="DG26" s="7"/>
    </row>
    <row r="27" spans="1:111" ht="3" customHeight="1" thickTop="1" x14ac:dyDescent="0.25">
      <c r="A27" s="8"/>
      <c r="B27" s="69"/>
      <c r="C27" s="70"/>
      <c r="D27" s="71"/>
      <c r="E27" s="35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1"/>
      <c r="BJ27" s="32"/>
      <c r="BK27" s="32"/>
      <c r="BL27" s="32"/>
      <c r="BM27" s="32"/>
      <c r="BN27" s="32"/>
      <c r="BO27" s="32"/>
      <c r="BP27" s="32"/>
      <c r="BQ27" s="32"/>
      <c r="BR27" s="32"/>
      <c r="BS27" s="32"/>
      <c r="BT27" s="32"/>
      <c r="BU27" s="32"/>
      <c r="BV27" s="32"/>
      <c r="BW27" s="32"/>
      <c r="BX27" s="32"/>
      <c r="BY27" s="32"/>
      <c r="BZ27" s="32"/>
      <c r="CA27" s="32"/>
      <c r="CB27" s="32"/>
      <c r="CC27" s="32"/>
      <c r="CD27" s="32"/>
      <c r="CE27" s="32"/>
      <c r="CF27" s="32"/>
      <c r="CG27" s="32"/>
      <c r="CH27" s="32"/>
      <c r="CI27" s="32"/>
      <c r="CJ27" s="32"/>
      <c r="CK27" s="32"/>
      <c r="CL27" s="32"/>
      <c r="CM27" s="32"/>
      <c r="CN27" s="32"/>
      <c r="CO27" s="32"/>
      <c r="CP27" s="32"/>
      <c r="CQ27" s="32"/>
      <c r="CR27" s="32"/>
      <c r="CS27" s="32"/>
      <c r="CT27" s="32"/>
      <c r="CU27" s="32"/>
      <c r="CV27" s="32"/>
      <c r="CW27" s="32"/>
      <c r="CX27" s="32"/>
      <c r="CY27" s="32"/>
      <c r="CZ27" s="32"/>
      <c r="DA27" s="32"/>
      <c r="DB27" s="32"/>
      <c r="DC27" s="36"/>
      <c r="DD27" s="11"/>
      <c r="DE27" s="7"/>
      <c r="DF27" s="7"/>
      <c r="DG27" s="7"/>
    </row>
    <row r="28" spans="1:111" s="157" customFormat="1" ht="18" customHeight="1" x14ac:dyDescent="0.35">
      <c r="A28" s="153"/>
      <c r="B28" s="163" t="s">
        <v>11</v>
      </c>
      <c r="C28" s="164"/>
      <c r="D28" s="165"/>
      <c r="E28" s="166"/>
      <c r="F28" s="167" t="s">
        <v>75</v>
      </c>
      <c r="G28" s="168"/>
      <c r="H28" s="168"/>
      <c r="I28" s="168"/>
      <c r="J28" s="167"/>
      <c r="K28" s="168"/>
      <c r="L28" s="168"/>
      <c r="M28" s="168"/>
      <c r="N28" s="168"/>
      <c r="O28" s="168"/>
      <c r="P28" s="168"/>
      <c r="Q28" s="168"/>
      <c r="R28" s="168"/>
      <c r="S28" s="168"/>
      <c r="T28" s="168"/>
      <c r="U28" s="168"/>
      <c r="V28" s="168"/>
      <c r="W28" s="168"/>
      <c r="X28" s="168"/>
      <c r="Y28" s="168"/>
      <c r="Z28" s="168"/>
      <c r="AA28" s="168"/>
      <c r="AB28" s="168"/>
      <c r="AC28" s="168"/>
      <c r="AD28" s="168"/>
      <c r="AE28" s="168"/>
      <c r="AF28" s="271"/>
      <c r="AG28" s="271"/>
      <c r="AH28" s="271"/>
      <c r="AI28" s="271"/>
      <c r="AJ28" s="271"/>
      <c r="AK28" s="271"/>
      <c r="AL28" s="271"/>
      <c r="AM28" s="271"/>
      <c r="AN28" s="271"/>
      <c r="AO28" s="271"/>
      <c r="AP28" s="271"/>
      <c r="AQ28" s="271"/>
      <c r="AR28" s="271"/>
      <c r="AS28" s="271"/>
      <c r="AT28" s="271"/>
      <c r="AU28" s="271"/>
      <c r="AV28" s="271"/>
      <c r="AW28" s="271"/>
      <c r="AX28" s="271"/>
      <c r="AY28" s="271"/>
      <c r="AZ28" s="271"/>
      <c r="BA28" s="271"/>
      <c r="BB28" s="271"/>
      <c r="BC28" s="271"/>
      <c r="BD28" s="271"/>
      <c r="BE28" s="271"/>
      <c r="BF28" s="271"/>
      <c r="BG28" s="271"/>
      <c r="BH28" s="271"/>
      <c r="BI28" s="271"/>
      <c r="BJ28" s="271"/>
      <c r="BK28" s="271"/>
      <c r="BL28" s="271"/>
      <c r="BM28" s="271"/>
      <c r="BN28" s="271"/>
      <c r="BO28" s="271"/>
      <c r="BP28" s="271"/>
      <c r="BQ28" s="271"/>
      <c r="BR28" s="271"/>
      <c r="BS28" s="271"/>
      <c r="BT28" s="271"/>
      <c r="BU28" s="271"/>
      <c r="BV28" s="271"/>
      <c r="BW28" s="271"/>
      <c r="BX28" s="271"/>
      <c r="BY28" s="271"/>
      <c r="BZ28" s="271"/>
      <c r="CA28" s="271"/>
      <c r="CB28" s="168"/>
      <c r="CC28" s="168"/>
      <c r="CD28" s="168" t="s">
        <v>76</v>
      </c>
      <c r="CE28" s="168"/>
      <c r="CF28" s="168"/>
      <c r="CG28" s="168"/>
      <c r="CH28" s="168"/>
      <c r="CI28" s="169"/>
      <c r="CJ28" s="168"/>
      <c r="CK28" s="168"/>
      <c r="CL28" s="168"/>
      <c r="CM28" s="168"/>
      <c r="CN28" s="279"/>
      <c r="CO28" s="279"/>
      <c r="CP28" s="279"/>
      <c r="CQ28" s="279"/>
      <c r="CR28" s="279"/>
      <c r="CS28" s="279"/>
      <c r="CT28" s="279"/>
      <c r="CU28" s="279"/>
      <c r="CV28" s="279"/>
      <c r="CW28" s="279"/>
      <c r="CX28" s="279"/>
      <c r="CY28" s="279"/>
      <c r="CZ28" s="170"/>
      <c r="DA28" s="167"/>
      <c r="DB28" s="167"/>
      <c r="DC28" s="171"/>
      <c r="DD28" s="159"/>
      <c r="DE28" s="160"/>
      <c r="DF28" s="160"/>
      <c r="DG28" s="160"/>
    </row>
    <row r="29" spans="1:111" s="157" customFormat="1" ht="18" customHeight="1" x14ac:dyDescent="0.35">
      <c r="A29" s="153"/>
      <c r="B29" s="154"/>
      <c r="C29" s="154"/>
      <c r="D29" s="154"/>
      <c r="E29" s="166"/>
      <c r="F29" s="167" t="s">
        <v>124</v>
      </c>
      <c r="G29" s="168"/>
      <c r="H29" s="168"/>
      <c r="I29" s="168"/>
      <c r="J29" s="167"/>
      <c r="K29" s="168"/>
      <c r="L29" s="168"/>
      <c r="M29" s="168"/>
      <c r="N29" s="168"/>
      <c r="O29" s="168"/>
      <c r="P29" s="168"/>
      <c r="Q29" s="168"/>
      <c r="R29" s="168"/>
      <c r="S29" s="168"/>
      <c r="T29" s="168"/>
      <c r="U29" s="168"/>
      <c r="V29" s="168"/>
      <c r="W29" s="168"/>
      <c r="X29" s="168"/>
      <c r="Y29" s="168"/>
      <c r="Z29" s="168"/>
      <c r="AA29" s="168"/>
      <c r="AB29" s="168"/>
      <c r="AC29" s="168"/>
      <c r="AD29" s="168"/>
      <c r="AE29" s="168"/>
      <c r="AF29" s="189"/>
      <c r="AG29" s="189"/>
      <c r="AH29" s="189"/>
      <c r="AI29" s="189"/>
      <c r="AJ29" s="189"/>
      <c r="AK29" s="189"/>
      <c r="AL29" s="272"/>
      <c r="AM29" s="272"/>
      <c r="AN29" s="272"/>
      <c r="AO29" s="272"/>
      <c r="AP29" s="272"/>
      <c r="AQ29" s="272"/>
      <c r="AR29" s="272"/>
      <c r="AS29" s="272"/>
      <c r="AT29" s="272"/>
      <c r="AU29" s="272"/>
      <c r="AV29" s="272"/>
      <c r="AW29" s="191" t="s">
        <v>92</v>
      </c>
      <c r="AX29" s="189"/>
      <c r="AY29" s="189"/>
      <c r="AZ29" s="189"/>
      <c r="BA29" s="189"/>
      <c r="BB29" s="189"/>
      <c r="BC29" s="189"/>
      <c r="BD29" s="189"/>
      <c r="BE29" s="296"/>
      <c r="BF29" s="296"/>
      <c r="BG29" s="296"/>
      <c r="BH29" s="296"/>
      <c r="BI29" s="296"/>
      <c r="BJ29" s="296"/>
      <c r="BK29" s="296"/>
      <c r="BL29" s="296"/>
      <c r="BM29" s="189"/>
      <c r="BN29" s="191" t="s">
        <v>93</v>
      </c>
      <c r="BO29" s="189"/>
      <c r="BP29" s="189"/>
      <c r="BQ29" s="189"/>
      <c r="BR29" s="189"/>
      <c r="BS29" s="189"/>
      <c r="BT29" s="189"/>
      <c r="BU29" s="189" t="s">
        <v>94</v>
      </c>
      <c r="BV29" s="191" t="s">
        <v>95</v>
      </c>
      <c r="BW29" s="189"/>
      <c r="BX29" s="189"/>
      <c r="BY29" s="189"/>
      <c r="BZ29" s="189"/>
      <c r="CA29" s="189"/>
      <c r="CB29" s="190"/>
      <c r="CC29" s="190"/>
      <c r="CD29" s="190"/>
      <c r="CE29" s="190"/>
      <c r="CF29" s="190"/>
      <c r="CG29" s="190"/>
      <c r="CH29" s="266"/>
      <c r="CI29" s="266"/>
      <c r="CJ29" s="266"/>
      <c r="CK29" s="266"/>
      <c r="CL29" s="266"/>
      <c r="CM29" s="266"/>
      <c r="CN29" s="266"/>
      <c r="CO29" s="266"/>
      <c r="CP29" s="189"/>
      <c r="CQ29" s="191" t="s">
        <v>93</v>
      </c>
      <c r="CR29" s="189"/>
      <c r="CS29" s="189"/>
      <c r="CT29" s="189"/>
      <c r="CU29" s="189"/>
      <c r="CV29" s="189"/>
      <c r="CW29" s="191"/>
      <c r="CX29" s="191"/>
      <c r="CY29" s="191"/>
      <c r="CZ29" s="170"/>
      <c r="DA29" s="167"/>
      <c r="DB29" s="167"/>
      <c r="DC29" s="171"/>
      <c r="DD29" s="159"/>
      <c r="DE29" s="160"/>
      <c r="DF29" s="160"/>
      <c r="DG29" s="160"/>
    </row>
    <row r="30" spans="1:111" s="157" customFormat="1" ht="18" customHeight="1" x14ac:dyDescent="0.35">
      <c r="A30" s="153"/>
      <c r="B30" s="154"/>
      <c r="C30" s="154"/>
      <c r="D30" s="154"/>
      <c r="E30" s="166"/>
      <c r="F30" s="168" t="s">
        <v>108</v>
      </c>
      <c r="H30" s="168"/>
      <c r="I30" s="168"/>
      <c r="J30" s="167"/>
      <c r="K30" s="168"/>
      <c r="L30" s="168"/>
      <c r="M30" s="168"/>
      <c r="N30" s="168"/>
      <c r="O30" s="168"/>
      <c r="P30" s="168"/>
      <c r="Q30" s="168"/>
      <c r="R30" s="168"/>
      <c r="T30" s="168"/>
      <c r="U30" s="168"/>
      <c r="V30" s="168"/>
      <c r="W30" s="168"/>
      <c r="X30" s="168"/>
      <c r="Y30" s="168"/>
      <c r="Z30" s="168"/>
      <c r="AA30" s="168"/>
      <c r="AB30" s="168"/>
      <c r="AC30" s="168"/>
      <c r="AD30" s="168"/>
      <c r="AE30" s="168"/>
      <c r="AF30" s="189"/>
      <c r="AG30" s="189"/>
      <c r="AH30" s="189"/>
      <c r="AI30" s="189"/>
      <c r="AJ30" s="189"/>
      <c r="AK30" s="189"/>
      <c r="AL30" s="189"/>
      <c r="AM30" s="192"/>
      <c r="AN30" s="296"/>
      <c r="AO30" s="296"/>
      <c r="AP30" s="296"/>
      <c r="AQ30" s="296"/>
      <c r="AR30" s="296"/>
      <c r="AS30" s="296"/>
      <c r="AT30" s="296"/>
      <c r="AU30" s="296"/>
      <c r="AV30" s="189"/>
      <c r="AW30" s="191"/>
      <c r="AX30" s="191" t="s">
        <v>109</v>
      </c>
      <c r="AY30" s="189"/>
      <c r="AZ30" s="189"/>
      <c r="BA30" s="189"/>
      <c r="BB30" s="189"/>
      <c r="BC30" s="189"/>
      <c r="BD30" s="189"/>
      <c r="BE30" s="192"/>
      <c r="BF30" s="192"/>
      <c r="BG30" s="192"/>
      <c r="BH30" s="192"/>
      <c r="BI30" s="192"/>
      <c r="BJ30" s="192"/>
      <c r="BK30" s="192"/>
      <c r="BL30" s="192"/>
      <c r="BM30" s="189"/>
      <c r="BN30" s="191"/>
      <c r="BO30" s="189"/>
      <c r="BP30" s="189"/>
      <c r="BQ30" s="189"/>
      <c r="BR30" s="189"/>
      <c r="BS30" s="189"/>
      <c r="BT30" s="189"/>
      <c r="BU30" s="189"/>
      <c r="BV30" s="189"/>
      <c r="BW30" s="189"/>
      <c r="BX30" s="189"/>
      <c r="BY30" s="189"/>
      <c r="BZ30" s="189"/>
      <c r="CA30" s="189"/>
      <c r="CB30" s="190"/>
      <c r="CC30" s="190"/>
      <c r="CD30" s="190"/>
      <c r="CE30" s="271"/>
      <c r="CF30" s="271"/>
      <c r="CG30" s="271"/>
      <c r="CH30" s="271"/>
      <c r="CI30" s="271"/>
      <c r="CJ30" s="271"/>
      <c r="CK30" s="271"/>
      <c r="CL30" s="271"/>
      <c r="CM30" s="271"/>
      <c r="CN30" s="271"/>
      <c r="CO30" s="271"/>
      <c r="CP30" s="271"/>
      <c r="CQ30" s="271"/>
      <c r="CR30" s="271"/>
      <c r="CS30" s="271"/>
      <c r="CU30" s="191" t="s">
        <v>110</v>
      </c>
      <c r="CV30" s="191"/>
      <c r="CW30" s="191"/>
      <c r="CX30" s="191"/>
      <c r="CY30" s="191"/>
      <c r="CZ30" s="170"/>
      <c r="DA30" s="167"/>
      <c r="DB30" s="167"/>
      <c r="DC30" s="171"/>
      <c r="DD30" s="159"/>
      <c r="DE30" s="160"/>
      <c r="DF30" s="160"/>
      <c r="DG30" s="160"/>
    </row>
    <row r="31" spans="1:111" s="157" customFormat="1" ht="18" customHeight="1" x14ac:dyDescent="0.35">
      <c r="A31" s="153"/>
      <c r="B31" s="154"/>
      <c r="C31" s="154"/>
      <c r="D31" s="154"/>
      <c r="E31" s="166"/>
      <c r="F31" s="168" t="s">
        <v>111</v>
      </c>
      <c r="H31" s="168"/>
      <c r="I31" s="168"/>
      <c r="J31" s="167"/>
      <c r="K31" s="168"/>
      <c r="L31" s="168"/>
      <c r="M31" s="168"/>
      <c r="N31" s="168"/>
      <c r="O31" s="168"/>
      <c r="P31" s="168"/>
      <c r="Q31" s="168"/>
      <c r="R31" s="168"/>
      <c r="T31" s="168"/>
      <c r="U31" s="168"/>
      <c r="V31" s="168"/>
      <c r="W31" s="168"/>
      <c r="X31" s="168"/>
      <c r="Y31" s="168"/>
      <c r="Z31" s="168" t="s">
        <v>112</v>
      </c>
      <c r="AA31" s="168"/>
      <c r="AB31" s="168"/>
      <c r="AC31" s="168"/>
      <c r="AD31" s="168"/>
      <c r="AE31" s="269"/>
      <c r="AF31" s="270"/>
      <c r="AI31" s="191" t="s">
        <v>113</v>
      </c>
      <c r="AJ31" s="189"/>
      <c r="AL31" s="189"/>
      <c r="AM31" s="269"/>
      <c r="AN31" s="273"/>
      <c r="AP31" s="192"/>
      <c r="AQ31" s="201" t="s">
        <v>114</v>
      </c>
      <c r="AS31" s="192"/>
      <c r="AT31" s="192"/>
      <c r="AV31" s="269"/>
      <c r="AW31" s="270"/>
      <c r="AX31" s="191"/>
      <c r="AY31" s="191" t="s">
        <v>115</v>
      </c>
      <c r="AZ31" s="189"/>
      <c r="BA31" s="189"/>
      <c r="BB31" s="189"/>
      <c r="BC31" s="189"/>
      <c r="BD31" s="189"/>
      <c r="BE31" s="192"/>
      <c r="BF31" s="192"/>
      <c r="BG31" s="192"/>
      <c r="BH31" s="192"/>
      <c r="BI31" s="192"/>
      <c r="BJ31" s="192"/>
      <c r="BK31" s="269"/>
      <c r="BL31" s="270"/>
      <c r="BM31" s="189"/>
      <c r="BN31" s="191"/>
      <c r="BO31" s="191" t="s">
        <v>116</v>
      </c>
      <c r="BP31" s="189"/>
      <c r="BQ31" s="189"/>
      <c r="BR31" s="189"/>
      <c r="BS31" s="189"/>
      <c r="BU31" s="269"/>
      <c r="BV31" s="270"/>
      <c r="BX31" s="271"/>
      <c r="BY31" s="271"/>
      <c r="BZ31" s="271"/>
      <c r="CA31" s="271"/>
      <c r="CB31" s="271"/>
      <c r="CC31" s="271"/>
      <c r="CD31" s="271"/>
      <c r="CE31" s="271"/>
      <c r="CF31" s="271"/>
      <c r="CG31" s="271"/>
      <c r="CH31" s="271"/>
      <c r="CI31" s="271"/>
      <c r="CJ31" s="271"/>
      <c r="CK31" s="271"/>
      <c r="CL31" s="271"/>
      <c r="CM31" s="271"/>
      <c r="CN31" s="271"/>
      <c r="CO31" s="189"/>
      <c r="CP31" s="191"/>
      <c r="CQ31" s="191"/>
      <c r="CR31" s="191"/>
      <c r="CS31" s="191"/>
      <c r="CT31" s="191"/>
      <c r="CU31" s="191"/>
      <c r="CV31" s="191"/>
      <c r="CW31" s="191"/>
      <c r="CX31" s="191"/>
      <c r="CY31" s="191"/>
      <c r="CZ31" s="170"/>
      <c r="DA31" s="167"/>
      <c r="DB31" s="167"/>
      <c r="DC31" s="171"/>
      <c r="DD31" s="159"/>
      <c r="DE31" s="160"/>
      <c r="DF31" s="160"/>
      <c r="DG31" s="160"/>
    </row>
    <row r="32" spans="1:111" s="157" customFormat="1" ht="18" customHeight="1" x14ac:dyDescent="0.35">
      <c r="A32" s="153"/>
      <c r="B32" s="154"/>
      <c r="C32" s="154"/>
      <c r="D32" s="154"/>
      <c r="E32" s="166"/>
      <c r="F32" s="168"/>
      <c r="H32" s="168"/>
      <c r="I32" s="168"/>
      <c r="J32" s="167"/>
      <c r="K32" s="168"/>
      <c r="L32" s="168"/>
      <c r="M32" s="190" t="s">
        <v>119</v>
      </c>
      <c r="N32" s="168"/>
      <c r="O32" s="190"/>
      <c r="Q32" s="190"/>
      <c r="R32" s="190"/>
      <c r="S32" s="202"/>
      <c r="T32" s="190"/>
      <c r="U32" s="190"/>
      <c r="V32" s="190"/>
      <c r="W32" s="190"/>
      <c r="X32" s="190"/>
      <c r="Y32" s="190"/>
      <c r="Z32" s="190"/>
      <c r="AA32" s="190"/>
      <c r="AB32" s="190"/>
      <c r="AC32" s="190"/>
      <c r="AD32" s="190"/>
      <c r="AE32" s="189"/>
      <c r="AF32" s="189"/>
      <c r="AG32" s="202"/>
      <c r="AH32" s="202"/>
      <c r="AI32" s="191"/>
      <c r="AJ32" s="189"/>
      <c r="AK32" s="202"/>
      <c r="AL32" s="189"/>
      <c r="AM32" s="189"/>
      <c r="AN32" s="189"/>
      <c r="AO32" s="202"/>
      <c r="AP32" s="192"/>
      <c r="AQ32" s="201"/>
      <c r="AR32" s="202"/>
      <c r="AS32" s="192"/>
      <c r="AT32" s="192"/>
      <c r="AU32" s="202"/>
      <c r="AV32" s="189"/>
      <c r="AW32" s="189"/>
      <c r="AX32" s="191"/>
      <c r="AY32" s="191"/>
      <c r="AZ32" s="189"/>
      <c r="BA32" s="189"/>
      <c r="BB32" s="189"/>
      <c r="BC32" s="189"/>
      <c r="BD32" s="189"/>
      <c r="BE32" s="192"/>
      <c r="BF32" s="192"/>
      <c r="BG32" s="192"/>
      <c r="BH32" s="192"/>
      <c r="BI32" s="192"/>
      <c r="BJ32" s="192"/>
      <c r="BK32" s="189"/>
      <c r="BL32" s="189"/>
      <c r="BM32" s="189"/>
      <c r="BN32" s="191"/>
      <c r="BO32" s="191"/>
      <c r="BP32" s="189"/>
      <c r="BQ32" s="189"/>
      <c r="BR32" s="189"/>
      <c r="BS32" s="189"/>
      <c r="BT32" s="191"/>
      <c r="BU32" s="191"/>
      <c r="BV32" s="191"/>
      <c r="BW32" s="191"/>
      <c r="BX32" s="191"/>
      <c r="BY32" s="191"/>
      <c r="BZ32" s="191"/>
      <c r="CA32" s="191"/>
      <c r="CB32" s="191"/>
      <c r="CC32" s="191"/>
      <c r="CD32" s="191"/>
      <c r="CE32" s="191"/>
      <c r="CF32" s="191"/>
      <c r="CG32" s="191"/>
      <c r="CH32" s="191"/>
      <c r="CI32" s="191"/>
      <c r="CJ32" s="191"/>
      <c r="CK32" s="189"/>
      <c r="CL32" s="189"/>
      <c r="CM32" s="189"/>
      <c r="CN32" s="189"/>
      <c r="CO32" s="189"/>
      <c r="CP32" s="157" t="s">
        <v>122</v>
      </c>
      <c r="CR32" s="191"/>
      <c r="CW32" s="191"/>
      <c r="CX32" s="269"/>
      <c r="CY32" s="272"/>
      <c r="CZ32" s="272"/>
      <c r="DA32" s="270"/>
      <c r="DB32" s="191"/>
      <c r="DC32" s="171"/>
      <c r="DD32" s="159"/>
      <c r="DE32" s="160"/>
      <c r="DF32" s="160"/>
      <c r="DG32" s="160"/>
    </row>
    <row r="33" spans="1:111" s="157" customFormat="1" ht="18" customHeight="1" x14ac:dyDescent="0.35">
      <c r="A33" s="153"/>
      <c r="B33" s="154"/>
      <c r="C33" s="154"/>
      <c r="D33" s="154"/>
      <c r="E33" s="166"/>
      <c r="F33" s="168"/>
      <c r="H33" s="168"/>
      <c r="I33" s="168"/>
      <c r="J33" s="167"/>
      <c r="K33" s="168"/>
      <c r="L33" s="168"/>
      <c r="M33" s="168"/>
      <c r="N33" s="168"/>
      <c r="O33" s="168"/>
      <c r="P33" s="168" t="s">
        <v>117</v>
      </c>
      <c r="Q33" s="168"/>
      <c r="R33" s="168"/>
      <c r="T33" s="168"/>
      <c r="U33" s="168"/>
      <c r="V33" s="168"/>
      <c r="W33" s="168"/>
      <c r="X33" s="168"/>
      <c r="Y33" s="168"/>
      <c r="Z33" s="168"/>
      <c r="AA33" s="168"/>
      <c r="AB33" s="168"/>
      <c r="AC33" s="279"/>
      <c r="AD33" s="279"/>
      <c r="AE33" s="279"/>
      <c r="AF33" s="279"/>
      <c r="AG33" s="279"/>
      <c r="AH33" s="279"/>
      <c r="AI33" s="279"/>
      <c r="AJ33" s="279"/>
      <c r="AK33" s="279"/>
      <c r="AL33" s="279"/>
      <c r="AM33" s="279"/>
      <c r="AN33" s="279"/>
      <c r="AO33" s="279"/>
      <c r="AP33" s="279"/>
      <c r="AQ33" s="279"/>
      <c r="AR33" s="279"/>
      <c r="AS33" s="279"/>
      <c r="AT33" s="279"/>
      <c r="AU33" s="279"/>
      <c r="AV33" s="279"/>
      <c r="AW33" s="279"/>
      <c r="AX33" s="279"/>
      <c r="AY33" s="279"/>
      <c r="AZ33" s="279"/>
      <c r="BA33" s="279"/>
      <c r="BB33" s="279"/>
      <c r="BC33" s="279"/>
      <c r="BD33" s="279"/>
      <c r="BE33" s="279"/>
      <c r="BF33" s="279"/>
      <c r="BG33" s="279"/>
      <c r="BH33" s="279"/>
      <c r="BI33" s="279"/>
      <c r="BJ33" s="192"/>
      <c r="BK33" s="192"/>
      <c r="BL33" s="192"/>
      <c r="BM33" s="189"/>
      <c r="BN33" s="191"/>
      <c r="BO33" s="189"/>
      <c r="BP33" s="189" t="s">
        <v>118</v>
      </c>
      <c r="BQ33" s="189"/>
      <c r="BR33" s="189"/>
      <c r="BS33" s="189"/>
      <c r="BT33" s="189"/>
      <c r="BU33" s="189"/>
      <c r="BV33" s="189"/>
      <c r="BW33" s="189"/>
      <c r="BX33" s="271"/>
      <c r="BY33" s="271"/>
      <c r="BZ33" s="271"/>
      <c r="CA33" s="271"/>
      <c r="CB33" s="271"/>
      <c r="CC33" s="271"/>
      <c r="CD33" s="271"/>
      <c r="CE33" s="271"/>
      <c r="CF33" s="271"/>
      <c r="CG33" s="271"/>
      <c r="CH33" s="271"/>
      <c r="CI33" s="271"/>
      <c r="CJ33" s="271"/>
      <c r="CK33" s="271"/>
      <c r="CL33" s="271"/>
      <c r="CM33" s="271"/>
      <c r="CN33" s="271"/>
      <c r="CO33" s="271"/>
      <c r="CP33" s="271"/>
      <c r="CQ33" s="271"/>
      <c r="CR33" s="271"/>
      <c r="CS33" s="271"/>
      <c r="CT33" s="271"/>
      <c r="CU33" s="271"/>
      <c r="CV33" s="271"/>
      <c r="CW33" s="271"/>
      <c r="CX33" s="271"/>
      <c r="CY33" s="271"/>
      <c r="CZ33" s="271"/>
      <c r="DA33" s="271"/>
      <c r="DB33" s="167"/>
      <c r="DC33" s="171"/>
      <c r="DD33" s="159"/>
      <c r="DE33" s="160"/>
      <c r="DF33" s="160"/>
      <c r="DG33" s="160"/>
    </row>
    <row r="34" spans="1:111" s="157" customFormat="1" ht="18" customHeight="1" x14ac:dyDescent="0.35">
      <c r="A34" s="153"/>
      <c r="B34" s="154"/>
      <c r="C34" s="154"/>
      <c r="D34" s="154"/>
      <c r="E34" s="166"/>
      <c r="F34" s="168"/>
      <c r="H34" s="168"/>
      <c r="I34" s="168"/>
      <c r="J34" s="167"/>
      <c r="K34" s="168"/>
      <c r="L34" s="168"/>
      <c r="M34" s="168"/>
      <c r="N34" s="168"/>
      <c r="O34" s="168"/>
      <c r="P34" s="190" t="s">
        <v>120</v>
      </c>
      <c r="Q34" s="190"/>
      <c r="R34" s="190"/>
      <c r="S34" s="202"/>
      <c r="T34" s="190"/>
      <c r="U34" s="190"/>
      <c r="V34" s="190"/>
      <c r="W34" s="190"/>
      <c r="X34" s="190"/>
      <c r="Y34" s="190"/>
      <c r="Z34" s="190"/>
      <c r="AA34" s="190"/>
      <c r="AB34" s="190"/>
      <c r="AC34" s="191"/>
      <c r="AD34" s="274"/>
      <c r="AE34" s="274"/>
      <c r="AF34" s="274"/>
      <c r="AG34" s="274"/>
      <c r="AH34" s="274"/>
      <c r="AI34" s="274"/>
      <c r="AJ34" s="274"/>
      <c r="AK34" s="274"/>
      <c r="AL34" s="274"/>
      <c r="AM34" s="274"/>
      <c r="AN34" s="274"/>
      <c r="AO34" s="274"/>
      <c r="AP34" s="274"/>
      <c r="AQ34" s="274"/>
      <c r="AR34" s="274"/>
      <c r="AS34" s="274"/>
      <c r="AT34" s="274"/>
      <c r="AU34" s="274"/>
      <c r="AV34" s="274"/>
      <c r="AW34" s="274"/>
      <c r="AX34" s="274"/>
      <c r="AY34" s="274"/>
      <c r="AZ34" s="274"/>
      <c r="BA34" s="274"/>
      <c r="BB34" s="274"/>
      <c r="BC34" s="274"/>
      <c r="BD34" s="274"/>
      <c r="BE34" s="274"/>
      <c r="BF34" s="191"/>
      <c r="BG34" s="169" t="s">
        <v>121</v>
      </c>
      <c r="BH34" s="191"/>
      <c r="BI34" s="191"/>
      <c r="BJ34" s="192"/>
      <c r="BK34" s="192"/>
      <c r="BL34" s="192"/>
      <c r="BM34" s="189"/>
      <c r="BN34" s="191"/>
      <c r="BO34" s="189"/>
      <c r="BP34" s="189"/>
      <c r="BQ34" s="189"/>
      <c r="BR34" s="189"/>
      <c r="BS34" s="189"/>
      <c r="BT34" s="189"/>
      <c r="BU34" s="189"/>
      <c r="BV34" s="189"/>
      <c r="BW34" s="189"/>
      <c r="BX34" s="189"/>
      <c r="BY34" s="189"/>
      <c r="BZ34" s="189"/>
      <c r="CA34" s="189"/>
      <c r="CB34" s="189"/>
      <c r="CC34" s="189"/>
      <c r="CD34" s="189"/>
      <c r="CE34" s="189"/>
      <c r="CF34" s="189"/>
      <c r="CG34" s="189"/>
      <c r="CH34" s="274"/>
      <c r="CI34" s="274"/>
      <c r="CJ34" s="274"/>
      <c r="CK34" s="274"/>
      <c r="CL34" s="274"/>
      <c r="CM34" s="274"/>
      <c r="CN34" s="274"/>
      <c r="CO34" s="274"/>
      <c r="CP34" s="274"/>
      <c r="CQ34" s="274"/>
      <c r="CR34" s="274"/>
      <c r="CS34" s="274"/>
      <c r="CT34" s="274"/>
      <c r="CU34" s="274"/>
      <c r="CV34" s="274"/>
      <c r="CW34" s="274"/>
      <c r="CX34" s="274"/>
      <c r="CY34" s="274"/>
      <c r="CZ34" s="274"/>
      <c r="DA34" s="274"/>
      <c r="DB34" s="203"/>
      <c r="DC34" s="171"/>
      <c r="DD34" s="159"/>
      <c r="DE34" s="160"/>
      <c r="DF34" s="160"/>
      <c r="DG34" s="160"/>
    </row>
    <row r="35" spans="1:111" s="157" customFormat="1" ht="18" customHeight="1" x14ac:dyDescent="0.35">
      <c r="A35" s="153"/>
      <c r="B35" s="154"/>
      <c r="C35" s="154"/>
      <c r="D35" s="154"/>
      <c r="E35" s="166"/>
      <c r="G35" s="168"/>
      <c r="H35" s="169"/>
      <c r="I35" s="167" t="s">
        <v>149</v>
      </c>
      <c r="J35" s="167"/>
      <c r="K35" s="169"/>
      <c r="L35" s="169"/>
      <c r="M35" s="169"/>
      <c r="N35" s="169"/>
      <c r="O35" s="169"/>
      <c r="Q35" s="169"/>
      <c r="R35" s="169"/>
      <c r="S35" s="169"/>
      <c r="T35" s="169"/>
      <c r="U35" s="169"/>
      <c r="V35" s="169"/>
      <c r="W35" s="169"/>
      <c r="X35" s="169"/>
      <c r="Y35" s="169"/>
      <c r="Z35" s="169"/>
      <c r="AA35" s="169"/>
      <c r="AB35" s="169"/>
      <c r="AC35" s="168"/>
      <c r="AD35" s="168"/>
      <c r="AE35" s="168"/>
      <c r="AF35" s="168"/>
      <c r="AG35" s="168"/>
      <c r="AH35" s="168"/>
      <c r="AI35" s="168"/>
      <c r="AJ35" s="168"/>
      <c r="AK35" s="168"/>
      <c r="AL35" s="168"/>
      <c r="AM35" s="168"/>
      <c r="AN35" s="168"/>
      <c r="AO35" s="168"/>
      <c r="AP35" s="168"/>
      <c r="AQ35" s="167"/>
      <c r="AR35" s="275" t="e">
        <f>Flowrate_EmFac!E31</f>
        <v>#VALUE!</v>
      </c>
      <c r="AS35" s="275"/>
      <c r="AT35" s="275"/>
      <c r="AU35" s="275"/>
      <c r="AV35" s="275"/>
      <c r="AW35" s="275"/>
      <c r="AX35" s="275"/>
      <c r="AY35" s="275"/>
      <c r="AZ35" s="275"/>
      <c r="BA35" s="275"/>
      <c r="BB35" s="275"/>
      <c r="BC35" s="275"/>
      <c r="BD35" s="168"/>
      <c r="BE35" s="168" t="s">
        <v>150</v>
      </c>
      <c r="BF35" s="168"/>
      <c r="BG35" s="168"/>
      <c r="BH35" s="168"/>
      <c r="BI35" s="168"/>
      <c r="BJ35" s="168" t="s">
        <v>151</v>
      </c>
      <c r="BK35" s="168"/>
      <c r="BL35" s="168"/>
      <c r="BM35" s="168"/>
      <c r="BN35" s="167"/>
      <c r="BO35" s="167"/>
      <c r="BP35" s="167"/>
      <c r="BQ35" s="167"/>
      <c r="BR35" s="172"/>
      <c r="BS35" s="173"/>
      <c r="BT35" s="173"/>
      <c r="BU35" s="173"/>
      <c r="BV35" s="173"/>
      <c r="BW35" s="173"/>
      <c r="BX35" s="173"/>
      <c r="BY35" s="168"/>
      <c r="BZ35" s="168"/>
      <c r="CA35" s="276" t="str">
        <f>Flowrate_EmFac!E32</f>
        <v>Error</v>
      </c>
      <c r="CB35" s="276"/>
      <c r="CC35" s="276"/>
      <c r="CD35" s="276"/>
      <c r="CE35" s="276"/>
      <c r="CF35" s="276"/>
      <c r="CG35" s="276"/>
      <c r="CH35" s="276"/>
      <c r="CI35" s="276"/>
      <c r="CJ35" s="276"/>
      <c r="CK35" s="276"/>
      <c r="CL35" s="276"/>
      <c r="CM35" s="276"/>
      <c r="CN35" s="168"/>
      <c r="CO35" s="168"/>
      <c r="CP35" s="168" t="s">
        <v>152</v>
      </c>
      <c r="CQ35" s="168"/>
      <c r="CR35" s="172"/>
      <c r="CS35" s="173"/>
      <c r="CT35" s="173"/>
      <c r="CU35" s="173"/>
      <c r="CV35" s="173"/>
      <c r="CW35" s="173"/>
      <c r="CX35" s="173"/>
      <c r="CY35" s="168"/>
      <c r="CZ35" s="170"/>
      <c r="DA35" s="167"/>
      <c r="DB35" s="167"/>
      <c r="DC35" s="171"/>
      <c r="DD35" s="159"/>
      <c r="DE35" s="160"/>
      <c r="DF35" s="160"/>
      <c r="DG35" s="160"/>
    </row>
    <row r="36" spans="1:111" s="157" customFormat="1" ht="18" customHeight="1" x14ac:dyDescent="0.35">
      <c r="A36" s="153"/>
      <c r="B36" s="154"/>
      <c r="C36" s="154"/>
      <c r="D36" s="154"/>
      <c r="E36" s="166"/>
      <c r="F36" s="167" t="s">
        <v>153</v>
      </c>
      <c r="G36" s="168"/>
      <c r="H36" s="168"/>
      <c r="I36" s="168"/>
      <c r="J36" s="167"/>
      <c r="K36" s="168"/>
      <c r="L36" s="168"/>
      <c r="M36" s="168"/>
      <c r="N36" s="168"/>
      <c r="O36" s="168"/>
      <c r="P36" s="168"/>
      <c r="Q36" s="168"/>
      <c r="R36" s="168"/>
      <c r="S36" s="168"/>
      <c r="T36" s="168"/>
      <c r="U36" s="168"/>
      <c r="V36" s="168"/>
      <c r="W36" s="168"/>
      <c r="X36" s="271"/>
      <c r="Y36" s="271"/>
      <c r="Z36" s="271"/>
      <c r="AA36" s="271"/>
      <c r="AB36" s="271"/>
      <c r="AC36" s="271"/>
      <c r="AD36" s="271"/>
      <c r="AE36" s="271"/>
      <c r="AF36" s="271"/>
      <c r="AG36" s="168"/>
      <c r="AH36" s="168" t="s">
        <v>155</v>
      </c>
      <c r="AJ36" s="168"/>
      <c r="AK36" s="168"/>
      <c r="AL36" s="168"/>
      <c r="AM36" s="168"/>
      <c r="AN36" s="168"/>
      <c r="AO36" s="168"/>
      <c r="AP36" s="167"/>
      <c r="AQ36" s="168"/>
      <c r="AR36" s="168"/>
      <c r="AS36" s="168"/>
      <c r="AT36" s="271"/>
      <c r="AU36" s="271"/>
      <c r="AV36" s="271"/>
      <c r="AW36" s="271"/>
      <c r="AX36" s="271"/>
      <c r="AY36" s="271"/>
      <c r="AZ36" s="271"/>
      <c r="BA36" s="271"/>
      <c r="BB36" s="271"/>
      <c r="BC36" s="168"/>
      <c r="BD36" s="168" t="s">
        <v>154</v>
      </c>
      <c r="BF36" s="168"/>
      <c r="BG36" s="168"/>
      <c r="BH36" s="168"/>
      <c r="BI36" s="168"/>
      <c r="BJ36" s="168"/>
      <c r="BK36" s="168"/>
      <c r="BL36" s="167"/>
      <c r="BM36" s="168"/>
      <c r="BN36" s="167"/>
      <c r="BO36" s="271"/>
      <c r="BP36" s="271"/>
      <c r="BQ36" s="271"/>
      <c r="BR36" s="271"/>
      <c r="BS36" s="271"/>
      <c r="BT36" s="271"/>
      <c r="BU36" s="271"/>
      <c r="BV36" s="271"/>
      <c r="BW36" s="271"/>
      <c r="BX36" s="168"/>
      <c r="BY36" s="168" t="s">
        <v>156</v>
      </c>
      <c r="CA36" s="168"/>
      <c r="CB36" s="168"/>
      <c r="CC36" s="168"/>
      <c r="CD36" s="168"/>
      <c r="CE36" s="168"/>
      <c r="CF36" s="168"/>
      <c r="CG36" s="167"/>
      <c r="CH36" s="168"/>
      <c r="CI36" s="168"/>
      <c r="CJ36" s="271"/>
      <c r="CK36" s="271"/>
      <c r="CL36" s="271"/>
      <c r="CM36" s="271"/>
      <c r="CN36" s="271"/>
      <c r="CO36" s="271"/>
      <c r="CP36" s="271"/>
      <c r="CQ36" s="271"/>
      <c r="CR36" s="271"/>
      <c r="CS36" s="168"/>
      <c r="CT36" s="168" t="s">
        <v>157</v>
      </c>
      <c r="CU36" s="168"/>
      <c r="CV36" s="168"/>
      <c r="CW36" s="168"/>
      <c r="CX36" s="168"/>
      <c r="CY36" s="168"/>
      <c r="CZ36" s="168"/>
      <c r="DA36" s="168"/>
      <c r="DB36" s="167"/>
      <c r="DC36" s="171"/>
      <c r="DD36" s="159"/>
      <c r="DE36" s="160"/>
      <c r="DF36" s="160"/>
      <c r="DG36" s="160"/>
    </row>
    <row r="37" spans="1:111" s="157" customFormat="1" ht="18" customHeight="1" x14ac:dyDescent="0.35">
      <c r="A37" s="153"/>
      <c r="B37" s="154"/>
      <c r="C37" s="154"/>
      <c r="D37" s="154"/>
      <c r="E37" s="166"/>
      <c r="F37" s="217"/>
      <c r="G37" s="217"/>
      <c r="H37" s="217"/>
      <c r="I37" s="217"/>
      <c r="J37" s="217"/>
      <c r="K37" s="217"/>
      <c r="L37" s="217"/>
      <c r="M37" s="217"/>
      <c r="N37" s="217"/>
      <c r="O37" s="217"/>
      <c r="P37" s="217"/>
      <c r="Q37" s="217"/>
      <c r="R37" s="217"/>
      <c r="S37" s="217"/>
      <c r="T37" s="217"/>
      <c r="U37" s="217"/>
      <c r="V37" s="217"/>
      <c r="W37" s="217"/>
      <c r="X37" s="271"/>
      <c r="Y37" s="271"/>
      <c r="Z37" s="271"/>
      <c r="AA37" s="271"/>
      <c r="AB37" s="271"/>
      <c r="AC37" s="271"/>
      <c r="AD37" s="271"/>
      <c r="AE37" s="271"/>
      <c r="AF37" s="271"/>
      <c r="AG37" s="168"/>
      <c r="AH37" s="168" t="s">
        <v>158</v>
      </c>
      <c r="AJ37" s="168"/>
      <c r="AK37" s="168"/>
      <c r="AL37" s="168"/>
      <c r="AM37" s="168"/>
      <c r="AN37" s="168"/>
      <c r="AO37" s="168"/>
      <c r="AP37" s="167"/>
      <c r="AQ37" s="168"/>
      <c r="AR37" s="168"/>
      <c r="AS37" s="168"/>
      <c r="BC37" s="217"/>
      <c r="BD37" s="217"/>
      <c r="BE37" s="217"/>
      <c r="BF37" s="217"/>
      <c r="BG37" s="217"/>
      <c r="BH37" s="217"/>
      <c r="BI37" s="217"/>
      <c r="BJ37" s="217"/>
      <c r="BK37" s="217"/>
      <c r="BL37" s="217"/>
      <c r="BM37" s="217"/>
      <c r="BN37" s="217"/>
      <c r="BO37" s="297">
        <f>X36*BO36*CJ36</f>
        <v>0</v>
      </c>
      <c r="BP37" s="297"/>
      <c r="BQ37" s="297"/>
      <c r="BR37" s="297"/>
      <c r="BS37" s="297"/>
      <c r="BT37" s="297"/>
      <c r="BU37" s="297"/>
      <c r="BV37" s="297"/>
      <c r="BW37" s="297"/>
      <c r="BX37" s="217"/>
      <c r="BY37" s="217"/>
      <c r="BZ37" s="217" t="s">
        <v>159</v>
      </c>
      <c r="CA37" s="217"/>
      <c r="CB37" s="217"/>
      <c r="CC37" s="217"/>
      <c r="CD37" s="217"/>
      <c r="CE37" s="217"/>
      <c r="CF37" s="217"/>
      <c r="CG37" s="217"/>
      <c r="CH37" s="217"/>
      <c r="CI37" s="217"/>
      <c r="CJ37" s="217"/>
      <c r="CK37" s="217"/>
      <c r="CL37" s="217"/>
      <c r="CM37" s="217"/>
      <c r="CN37" s="217"/>
      <c r="CO37" s="217"/>
      <c r="CP37" s="217"/>
      <c r="CQ37" s="217"/>
      <c r="CR37" s="217"/>
      <c r="CS37" s="217"/>
      <c r="CT37" s="217"/>
      <c r="CU37" s="217"/>
      <c r="CV37" s="217"/>
      <c r="CW37" s="168"/>
      <c r="CX37" s="168"/>
      <c r="CY37" s="168"/>
      <c r="CZ37" s="168"/>
      <c r="DA37" s="168"/>
      <c r="DB37" s="167"/>
      <c r="DC37" s="171"/>
      <c r="DD37" s="159"/>
      <c r="DE37" s="160"/>
      <c r="DF37" s="160"/>
      <c r="DG37" s="160"/>
    </row>
    <row r="38" spans="1:111" s="157" customFormat="1" ht="18" customHeight="1" x14ac:dyDescent="0.35">
      <c r="A38" s="153"/>
      <c r="B38" s="154"/>
      <c r="C38" s="154"/>
      <c r="D38" s="154"/>
      <c r="E38" s="166"/>
      <c r="F38" s="167"/>
      <c r="G38" s="168"/>
      <c r="H38" s="168"/>
      <c r="I38" s="167" t="s">
        <v>149</v>
      </c>
      <c r="J38" s="167"/>
      <c r="K38" s="169"/>
      <c r="L38" s="169"/>
      <c r="M38" s="169"/>
      <c r="N38" s="169"/>
      <c r="O38" s="169"/>
      <c r="Q38" s="169"/>
      <c r="R38" s="169"/>
      <c r="S38" s="169"/>
      <c r="T38" s="169"/>
      <c r="U38" s="169"/>
      <c r="V38" s="169"/>
      <c r="W38" s="169"/>
      <c r="X38" s="169"/>
      <c r="Y38" s="169"/>
      <c r="Z38" s="169"/>
      <c r="AA38" s="169"/>
      <c r="AB38" s="169"/>
      <c r="AC38" s="168"/>
      <c r="AD38" s="168"/>
      <c r="AE38" s="168"/>
      <c r="AF38" s="168"/>
      <c r="AG38" s="168"/>
      <c r="AH38" s="168"/>
      <c r="AI38" s="168"/>
      <c r="AJ38" s="168"/>
      <c r="AK38" s="168"/>
      <c r="AL38" s="168"/>
      <c r="AM38" s="168"/>
      <c r="AN38" s="168"/>
      <c r="AO38" s="168"/>
      <c r="AP38" s="168"/>
      <c r="AQ38" s="167"/>
      <c r="AR38" s="275" t="e">
        <f>AR35*(IF(X37&gt;BO37, X37, BO37))/2000</f>
        <v>#VALUE!</v>
      </c>
      <c r="AS38" s="275"/>
      <c r="AT38" s="275"/>
      <c r="AU38" s="275"/>
      <c r="AV38" s="275"/>
      <c r="AW38" s="275"/>
      <c r="AX38" s="275"/>
      <c r="AY38" s="275"/>
      <c r="AZ38" s="275"/>
      <c r="BA38" s="275"/>
      <c r="BB38" s="275"/>
      <c r="BC38" s="275"/>
      <c r="BD38" s="168"/>
      <c r="BE38" s="168" t="s">
        <v>160</v>
      </c>
      <c r="BF38" s="168"/>
      <c r="BG38" s="168"/>
      <c r="BH38" s="168"/>
      <c r="BI38" s="168"/>
      <c r="BJ38" s="168"/>
      <c r="BK38" s="167"/>
      <c r="BL38" s="168"/>
      <c r="BM38" s="168"/>
      <c r="BO38" s="167"/>
      <c r="BP38" s="167"/>
      <c r="BQ38" s="167"/>
      <c r="BR38" s="172"/>
      <c r="BS38" s="173"/>
      <c r="BT38" s="173"/>
      <c r="BU38" s="173"/>
      <c r="BV38" s="173"/>
      <c r="BW38" s="173"/>
      <c r="BX38" s="173"/>
      <c r="BY38" s="168"/>
      <c r="BZ38" s="168"/>
      <c r="CA38" s="168"/>
      <c r="CB38" s="168"/>
      <c r="CC38" s="168"/>
      <c r="CD38" s="168"/>
      <c r="CE38" s="168"/>
      <c r="CF38" s="168"/>
      <c r="CG38" s="168"/>
      <c r="CH38" s="168"/>
      <c r="CI38" s="168"/>
      <c r="CJ38" s="168"/>
      <c r="CK38" s="168"/>
      <c r="CL38" s="168"/>
      <c r="CM38" s="168"/>
      <c r="CN38" s="168"/>
      <c r="CO38" s="168"/>
      <c r="CP38" s="168"/>
      <c r="CQ38" s="168"/>
      <c r="CR38" s="168"/>
      <c r="CS38" s="168"/>
      <c r="CT38" s="168"/>
      <c r="CU38" s="168"/>
      <c r="CV38" s="168"/>
      <c r="CW38" s="173"/>
      <c r="CX38" s="173"/>
      <c r="CY38" s="168"/>
      <c r="CZ38" s="170"/>
      <c r="DA38" s="167"/>
      <c r="DB38" s="167"/>
      <c r="DC38" s="171"/>
      <c r="DD38" s="159"/>
      <c r="DE38" s="160"/>
      <c r="DF38" s="160"/>
      <c r="DG38" s="160"/>
    </row>
    <row r="39" spans="1:111" s="157" customFormat="1" ht="18" customHeight="1" x14ac:dyDescent="0.35">
      <c r="A39" s="153"/>
      <c r="B39" s="154"/>
      <c r="C39" s="154"/>
      <c r="D39" s="154"/>
      <c r="E39" s="166"/>
      <c r="F39" s="179" t="s">
        <v>161</v>
      </c>
      <c r="G39" s="168"/>
      <c r="H39" s="168"/>
      <c r="I39" s="168"/>
      <c r="J39" s="167"/>
      <c r="K39" s="168"/>
      <c r="L39" s="168"/>
      <c r="M39" s="168"/>
      <c r="N39" s="168"/>
      <c r="O39" s="168"/>
      <c r="P39" s="168"/>
      <c r="Q39" s="168"/>
      <c r="R39" s="168"/>
      <c r="S39" s="168"/>
      <c r="T39" s="168"/>
      <c r="U39" s="168"/>
      <c r="V39" s="168"/>
      <c r="W39" s="168"/>
      <c r="X39" s="168"/>
      <c r="Y39" s="168"/>
      <c r="Z39" s="168"/>
      <c r="AA39" s="168"/>
      <c r="AB39" s="168"/>
      <c r="AC39" s="168"/>
      <c r="AD39" s="168"/>
      <c r="AE39" s="168"/>
      <c r="AF39" s="168"/>
      <c r="AG39" s="168"/>
      <c r="AH39" s="168"/>
      <c r="AI39" s="168"/>
      <c r="AJ39" s="168"/>
      <c r="AK39" s="168"/>
      <c r="AL39" s="168"/>
      <c r="AM39" s="168"/>
      <c r="AN39" s="168"/>
      <c r="AO39" s="168"/>
      <c r="AP39" s="168"/>
      <c r="AQ39" s="168"/>
      <c r="AR39" s="168"/>
      <c r="AS39" s="168"/>
      <c r="AT39" s="168"/>
      <c r="AU39" s="168"/>
      <c r="AV39" s="168"/>
      <c r="AW39" s="168"/>
      <c r="AX39" s="168"/>
      <c r="AY39" s="168"/>
      <c r="AZ39" s="168"/>
      <c r="BA39" s="168"/>
      <c r="BB39" s="168"/>
      <c r="BC39" s="168"/>
      <c r="BD39" s="168"/>
      <c r="BE39" s="168"/>
      <c r="BF39" s="168"/>
      <c r="BG39" s="168"/>
      <c r="BH39" s="169"/>
      <c r="BI39" s="168"/>
      <c r="BJ39" s="168"/>
      <c r="BK39" s="168"/>
      <c r="BL39" s="168"/>
      <c r="BM39" s="168"/>
      <c r="BN39" s="167"/>
      <c r="BO39" s="167"/>
      <c r="BP39" s="167"/>
      <c r="BQ39" s="167"/>
      <c r="BR39" s="172"/>
      <c r="BS39" s="173"/>
      <c r="BT39" s="173"/>
      <c r="BU39" s="173"/>
      <c r="BV39" s="173"/>
      <c r="BW39" s="173"/>
      <c r="BX39" s="173"/>
      <c r="BY39" s="168"/>
      <c r="BZ39" s="168"/>
      <c r="CA39" s="168"/>
      <c r="CB39" s="168"/>
      <c r="CC39" s="168"/>
      <c r="CD39" s="168"/>
      <c r="CE39" s="168"/>
      <c r="CF39" s="168"/>
      <c r="CG39" s="168"/>
      <c r="CH39" s="168"/>
      <c r="CI39" s="169"/>
      <c r="CJ39" s="169"/>
      <c r="CK39" s="169"/>
      <c r="CL39" s="168"/>
      <c r="CM39" s="169"/>
      <c r="CN39" s="168"/>
      <c r="CO39" s="168"/>
      <c r="CP39" s="168"/>
      <c r="CQ39" s="168"/>
      <c r="CR39" s="172"/>
      <c r="CS39" s="173"/>
      <c r="CT39" s="173"/>
      <c r="CU39" s="173"/>
      <c r="CV39" s="173"/>
      <c r="CW39" s="173"/>
      <c r="CX39" s="173"/>
      <c r="CY39" s="168"/>
      <c r="CZ39" s="170"/>
      <c r="DA39" s="167"/>
      <c r="DB39" s="167"/>
      <c r="DC39" s="171"/>
      <c r="DD39" s="159"/>
      <c r="DE39" s="160"/>
      <c r="DF39" s="160"/>
      <c r="DG39" s="160"/>
    </row>
    <row r="40" spans="1:111" s="157" customFormat="1" ht="18" customHeight="1" x14ac:dyDescent="0.35">
      <c r="A40" s="153"/>
      <c r="B40" s="154"/>
      <c r="C40" s="154"/>
      <c r="D40" s="154"/>
      <c r="E40" s="166"/>
      <c r="F40" s="170"/>
      <c r="G40" s="168"/>
      <c r="H40" s="168"/>
      <c r="I40" s="298" t="s">
        <v>162</v>
      </c>
      <c r="J40" s="298"/>
      <c r="K40" s="298"/>
      <c r="L40" s="298"/>
      <c r="M40" s="298"/>
      <c r="N40" s="298"/>
      <c r="O40" s="298"/>
      <c r="P40" s="298"/>
      <c r="Q40" s="298"/>
      <c r="R40" s="298"/>
      <c r="S40" s="298"/>
      <c r="T40" s="298"/>
      <c r="U40" s="298"/>
      <c r="V40" s="298"/>
      <c r="W40" s="298"/>
      <c r="X40" s="298"/>
      <c r="Y40" s="298"/>
      <c r="Z40" s="298"/>
      <c r="AA40" s="298"/>
      <c r="AB40" s="168"/>
      <c r="AC40" s="168" t="s">
        <v>77</v>
      </c>
      <c r="AD40" s="168"/>
      <c r="AE40" s="168"/>
      <c r="AF40" s="168"/>
      <c r="AG40" s="168"/>
      <c r="AH40" s="168"/>
      <c r="AI40" s="168"/>
      <c r="AJ40" s="168"/>
      <c r="AL40" s="168"/>
      <c r="AM40" s="168"/>
      <c r="AN40" s="168"/>
      <c r="AX40" s="173" t="s">
        <v>162</v>
      </c>
      <c r="AY40" s="173"/>
      <c r="AZ40" s="173"/>
      <c r="BA40" s="173"/>
      <c r="BB40" s="173"/>
      <c r="BC40" s="173"/>
      <c r="BD40" s="173"/>
      <c r="BE40" s="173"/>
      <c r="BF40" s="173"/>
      <c r="BG40" s="173"/>
      <c r="BH40" s="173"/>
      <c r="BI40" s="173"/>
      <c r="BJ40" s="173"/>
      <c r="BK40" s="173"/>
      <c r="BL40" s="173"/>
      <c r="BM40" s="173"/>
      <c r="BN40" s="173"/>
      <c r="BO40" s="173"/>
      <c r="BP40" s="173"/>
      <c r="BQ40" s="173"/>
      <c r="BR40" s="173"/>
      <c r="BS40" s="173"/>
      <c r="BT40" s="173"/>
      <c r="BU40" s="173"/>
      <c r="BV40" s="173"/>
      <c r="BW40" s="173"/>
      <c r="BX40" s="173"/>
      <c r="BY40" s="173"/>
      <c r="BZ40" s="173"/>
      <c r="CA40" s="173"/>
      <c r="CB40" s="173"/>
      <c r="CC40" s="173"/>
      <c r="CF40" s="185"/>
      <c r="CG40" s="168" t="s">
        <v>77</v>
      </c>
      <c r="CK40" s="168"/>
      <c r="CL40" s="168"/>
      <c r="CM40" s="168"/>
      <c r="CN40" s="168"/>
      <c r="CO40" s="168"/>
      <c r="CP40" s="168"/>
      <c r="CQ40" s="168"/>
      <c r="CR40" s="168"/>
      <c r="CS40" s="168"/>
      <c r="CT40" s="168"/>
      <c r="CV40" s="185"/>
      <c r="CW40" s="185"/>
      <c r="CX40" s="173"/>
      <c r="CY40" s="168"/>
      <c r="CZ40" s="170"/>
      <c r="DA40" s="167"/>
      <c r="DB40" s="167"/>
      <c r="DC40" s="171"/>
      <c r="DD40" s="159"/>
      <c r="DE40" s="160"/>
      <c r="DF40" s="160"/>
      <c r="DG40" s="160"/>
    </row>
    <row r="41" spans="1:111" s="157" customFormat="1" ht="18" customHeight="1" x14ac:dyDescent="0.35">
      <c r="A41" s="153"/>
      <c r="B41" s="154"/>
      <c r="C41" s="154"/>
      <c r="D41" s="154"/>
      <c r="E41" s="174"/>
      <c r="F41" s="170"/>
      <c r="G41" s="167"/>
      <c r="H41" s="167"/>
      <c r="I41" s="167"/>
      <c r="J41" s="269"/>
      <c r="K41" s="270"/>
      <c r="L41" s="169"/>
      <c r="M41" s="167" t="s">
        <v>86</v>
      </c>
      <c r="N41" s="169"/>
      <c r="P41" s="169"/>
      <c r="Q41" s="167"/>
      <c r="S41" s="167"/>
      <c r="T41" s="167"/>
      <c r="U41" s="167"/>
      <c r="V41" s="167"/>
      <c r="W41" s="167"/>
      <c r="X41" s="167"/>
      <c r="Y41" s="167"/>
      <c r="Z41" s="167"/>
      <c r="AA41" s="167"/>
      <c r="AB41" s="167"/>
      <c r="AC41" s="167"/>
      <c r="AD41" s="167"/>
      <c r="AE41" s="266"/>
      <c r="AF41" s="266"/>
      <c r="AG41" s="266"/>
      <c r="AH41" s="266"/>
      <c r="AI41" s="266"/>
      <c r="AJ41" s="266"/>
      <c r="AX41" s="269"/>
      <c r="AY41" s="270"/>
      <c r="AZ41" s="169"/>
      <c r="BA41" s="168" t="s">
        <v>87</v>
      </c>
      <c r="BD41" s="169"/>
      <c r="BE41" s="167"/>
      <c r="BG41" s="167"/>
      <c r="BH41" s="167"/>
      <c r="BI41" s="167"/>
      <c r="BJ41" s="167"/>
      <c r="BK41" s="167"/>
      <c r="BL41" s="167"/>
      <c r="BM41" s="167"/>
      <c r="BN41" s="167"/>
      <c r="BO41" s="167"/>
      <c r="BP41" s="167"/>
      <c r="BQ41" s="167"/>
      <c r="BR41" s="167"/>
      <c r="CF41" s="185"/>
      <c r="CG41" s="167"/>
      <c r="CK41" s="167"/>
      <c r="CL41" s="266"/>
      <c r="CM41" s="266"/>
      <c r="CN41" s="266"/>
      <c r="CO41" s="266"/>
      <c r="CP41" s="266"/>
      <c r="CQ41" s="266"/>
      <c r="CV41" s="185"/>
      <c r="CW41" s="173"/>
      <c r="CX41" s="173"/>
      <c r="CY41" s="169"/>
      <c r="CZ41" s="170"/>
      <c r="DA41" s="167"/>
      <c r="DB41" s="167"/>
      <c r="DC41" s="175"/>
      <c r="DD41" s="159"/>
      <c r="DE41" s="160"/>
      <c r="DF41" s="160"/>
      <c r="DG41" s="160"/>
    </row>
    <row r="42" spans="1:111" s="157" customFormat="1" ht="18" customHeight="1" x14ac:dyDescent="0.35">
      <c r="A42" s="153"/>
      <c r="B42" s="154"/>
      <c r="C42" s="154"/>
      <c r="D42" s="154"/>
      <c r="E42" s="176"/>
      <c r="F42" s="173"/>
      <c r="G42" s="173"/>
      <c r="H42" s="173"/>
      <c r="I42" s="173"/>
      <c r="J42" s="269"/>
      <c r="K42" s="270"/>
      <c r="L42" s="169"/>
      <c r="M42" s="168" t="s">
        <v>78</v>
      </c>
      <c r="N42" s="169"/>
      <c r="P42" s="169"/>
      <c r="Q42" s="173"/>
      <c r="T42" s="173"/>
      <c r="U42" s="173"/>
      <c r="V42" s="173"/>
      <c r="W42" s="173"/>
      <c r="X42" s="173"/>
      <c r="Y42" s="173"/>
      <c r="Z42" s="173"/>
      <c r="AA42" s="173"/>
      <c r="AB42" s="173"/>
      <c r="AC42" s="173"/>
      <c r="AD42" s="173"/>
      <c r="AE42" s="266"/>
      <c r="AF42" s="266"/>
      <c r="AG42" s="266"/>
      <c r="AH42" s="266"/>
      <c r="AI42" s="266"/>
      <c r="AJ42" s="266"/>
      <c r="AX42" s="269"/>
      <c r="AY42" s="270"/>
      <c r="AZ42" s="169"/>
      <c r="BA42" s="168" t="s">
        <v>88</v>
      </c>
      <c r="CK42" s="173"/>
      <c r="CL42" s="266"/>
      <c r="CM42" s="266"/>
      <c r="CN42" s="266"/>
      <c r="CO42" s="266"/>
      <c r="CP42" s="266"/>
      <c r="CQ42" s="266"/>
      <c r="DC42" s="177"/>
      <c r="DD42" s="159"/>
      <c r="DE42" s="160"/>
      <c r="DF42" s="160"/>
      <c r="DG42" s="160"/>
    </row>
    <row r="43" spans="1:111" s="157" customFormat="1" ht="18" customHeight="1" x14ac:dyDescent="0.35">
      <c r="A43" s="153"/>
      <c r="B43" s="154"/>
      <c r="C43" s="154"/>
      <c r="D43" s="154"/>
      <c r="E43" s="176"/>
      <c r="F43" s="173"/>
      <c r="G43" s="173"/>
      <c r="H43" s="173"/>
      <c r="I43" s="173"/>
      <c r="J43" s="269"/>
      <c r="K43" s="270"/>
      <c r="L43" s="169"/>
      <c r="M43" s="168" t="s">
        <v>79</v>
      </c>
      <c r="N43" s="169"/>
      <c r="P43" s="169"/>
      <c r="Q43" s="173"/>
      <c r="S43" s="173"/>
      <c r="T43" s="173"/>
      <c r="U43" s="173"/>
      <c r="V43" s="173"/>
      <c r="W43" s="173"/>
      <c r="X43" s="173"/>
      <c r="Y43" s="173"/>
      <c r="Z43" s="173"/>
      <c r="AA43" s="173"/>
      <c r="AB43" s="173"/>
      <c r="AC43" s="173"/>
      <c r="AD43" s="173"/>
      <c r="AE43" s="266"/>
      <c r="AF43" s="266"/>
      <c r="AG43" s="266"/>
      <c r="AH43" s="266"/>
      <c r="AI43" s="266"/>
      <c r="AJ43" s="266"/>
      <c r="AX43" s="269"/>
      <c r="AY43" s="270"/>
      <c r="AZ43" s="169"/>
      <c r="BA43" s="168" t="s">
        <v>81</v>
      </c>
      <c r="BD43" s="169"/>
      <c r="BE43" s="168"/>
      <c r="BG43" s="168"/>
      <c r="BH43" s="168"/>
      <c r="BI43" s="168"/>
      <c r="BJ43" s="168"/>
      <c r="BK43" s="168"/>
      <c r="BL43" s="168"/>
      <c r="BM43" s="168"/>
      <c r="BN43" s="168"/>
      <c r="BO43" s="277"/>
      <c r="BP43" s="277"/>
      <c r="BQ43" s="277"/>
      <c r="BR43" s="277"/>
      <c r="BS43" s="277"/>
      <c r="BT43" s="277"/>
      <c r="BU43" s="277"/>
      <c r="BV43" s="277"/>
      <c r="BW43" s="277"/>
      <c r="BX43" s="277"/>
      <c r="BY43" s="277"/>
      <c r="BZ43" s="277"/>
      <c r="CA43" s="277"/>
      <c r="CB43" s="277"/>
      <c r="CC43" s="277"/>
      <c r="CD43" s="277"/>
      <c r="CE43" s="277"/>
      <c r="CF43" s="277"/>
      <c r="CG43" s="277"/>
      <c r="CH43" s="277"/>
      <c r="CI43" s="277"/>
      <c r="CK43" s="173"/>
      <c r="CL43" s="266"/>
      <c r="CM43" s="266"/>
      <c r="CN43" s="266"/>
      <c r="CO43" s="266"/>
      <c r="CP43" s="266"/>
      <c r="CQ43" s="266"/>
      <c r="CV43" s="185"/>
      <c r="CW43" s="173"/>
      <c r="CX43" s="173"/>
      <c r="CY43" s="173"/>
      <c r="CZ43" s="173"/>
      <c r="DA43" s="173"/>
      <c r="DB43" s="173"/>
      <c r="DC43" s="177"/>
      <c r="DD43" s="159"/>
      <c r="DE43" s="160"/>
      <c r="DF43" s="160"/>
      <c r="DG43" s="160"/>
    </row>
    <row r="44" spans="1:111" s="157" customFormat="1" ht="18" customHeight="1" x14ac:dyDescent="0.35">
      <c r="A44" s="153"/>
      <c r="B44" s="154"/>
      <c r="C44" s="154"/>
      <c r="D44" s="154"/>
      <c r="E44" s="166"/>
      <c r="F44" s="178"/>
      <c r="G44" s="168"/>
      <c r="H44" s="168"/>
      <c r="I44" s="168"/>
      <c r="J44" s="269"/>
      <c r="K44" s="270"/>
      <c r="L44" s="169"/>
      <c r="M44" s="168" t="s">
        <v>80</v>
      </c>
      <c r="N44" s="169"/>
      <c r="P44" s="169"/>
      <c r="Q44" s="168"/>
      <c r="S44" s="168"/>
      <c r="T44" s="168"/>
      <c r="U44" s="168"/>
      <c r="V44" s="168"/>
      <c r="W44" s="168"/>
      <c r="X44" s="168"/>
      <c r="Y44" s="168"/>
      <c r="Z44" s="168"/>
      <c r="AA44" s="168"/>
      <c r="AB44" s="172"/>
      <c r="AC44" s="173"/>
      <c r="AD44" s="173"/>
      <c r="AE44" s="266"/>
      <c r="AF44" s="266"/>
      <c r="AG44" s="266"/>
      <c r="AH44" s="266"/>
      <c r="AI44" s="266"/>
      <c r="AJ44" s="266"/>
      <c r="AX44" s="269"/>
      <c r="AY44" s="270"/>
      <c r="AZ44" s="169"/>
      <c r="BA44" s="168" t="s">
        <v>165</v>
      </c>
      <c r="BD44" s="169"/>
      <c r="BE44" s="173"/>
      <c r="BH44" s="173"/>
      <c r="BI44" s="173"/>
      <c r="BJ44" s="173"/>
      <c r="BK44" s="173"/>
      <c r="BL44" s="173"/>
      <c r="BM44" s="173"/>
      <c r="BN44" s="173"/>
      <c r="BO44" s="173"/>
      <c r="BP44" s="173"/>
      <c r="BQ44" s="173"/>
      <c r="BR44" s="173"/>
      <c r="CF44" s="185"/>
      <c r="CG44" s="173"/>
      <c r="CK44" s="173"/>
      <c r="CL44" s="266"/>
      <c r="CM44" s="266"/>
      <c r="CN44" s="266"/>
      <c r="CO44" s="266"/>
      <c r="CP44" s="266"/>
      <c r="CQ44" s="266"/>
      <c r="CR44" s="157" t="s">
        <v>163</v>
      </c>
      <c r="CV44" s="185"/>
      <c r="CW44" s="173"/>
      <c r="CX44" s="173"/>
      <c r="CY44" s="173"/>
      <c r="CZ44" s="173"/>
      <c r="DA44" s="173"/>
      <c r="DB44" s="173"/>
      <c r="DC44" s="171"/>
      <c r="DD44" s="159"/>
      <c r="DE44" s="160"/>
      <c r="DF44" s="160"/>
      <c r="DG44" s="160"/>
    </row>
    <row r="45" spans="1:111" s="29" customFormat="1" ht="5.0999999999999996" customHeight="1" thickBot="1" x14ac:dyDescent="0.35">
      <c r="A45" s="78"/>
      <c r="B45" s="83"/>
      <c r="C45" s="32"/>
      <c r="D45" s="36"/>
      <c r="E45" s="43"/>
      <c r="F45" s="93"/>
      <c r="G45" s="94"/>
      <c r="H45" s="94"/>
      <c r="I45" s="94"/>
      <c r="J45" s="94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79"/>
      <c r="AC45" s="79"/>
      <c r="AD45" s="79"/>
      <c r="AE45" s="79"/>
      <c r="AF45" s="79"/>
      <c r="AG45" s="79"/>
      <c r="AH45" s="79"/>
      <c r="AI45" s="79"/>
      <c r="AJ45" s="79"/>
      <c r="AK45" s="79"/>
      <c r="AL45" s="79"/>
      <c r="AM45" s="79"/>
      <c r="AN45" s="79"/>
      <c r="AO45" s="79"/>
      <c r="AP45" s="79"/>
      <c r="AQ45" s="79"/>
      <c r="AR45" s="79"/>
      <c r="AS45" s="79"/>
      <c r="AT45" s="79"/>
      <c r="AU45" s="79"/>
      <c r="AV45" s="79"/>
      <c r="AW45" s="79"/>
      <c r="AX45" s="79"/>
      <c r="AY45" s="79"/>
      <c r="AZ45" s="79"/>
      <c r="BA45" s="79"/>
      <c r="BB45" s="79"/>
      <c r="BC45" s="79"/>
      <c r="BD45" s="79"/>
      <c r="BE45" s="79"/>
      <c r="BF45" s="79"/>
      <c r="BG45" s="79"/>
      <c r="BH45" s="94"/>
      <c r="BI45" s="95"/>
      <c r="BJ45" s="94"/>
      <c r="BK45" s="94"/>
      <c r="BL45" s="94"/>
      <c r="BM45" s="94"/>
      <c r="BN45" s="94"/>
      <c r="BO45" s="94"/>
      <c r="BP45" s="94"/>
      <c r="BQ45" s="94"/>
      <c r="BR45" s="94"/>
      <c r="BS45" s="94"/>
      <c r="BT45" s="94"/>
      <c r="BU45" s="94"/>
      <c r="BV45" s="94"/>
      <c r="BW45" s="94"/>
      <c r="BX45" s="94"/>
      <c r="BY45" s="94"/>
      <c r="BZ45" s="94"/>
      <c r="CA45" s="94"/>
      <c r="CB45" s="94"/>
      <c r="CC45" s="94"/>
      <c r="CD45" s="94"/>
      <c r="CE45" s="94"/>
      <c r="CF45" s="94"/>
      <c r="CG45" s="94"/>
      <c r="CH45" s="94"/>
      <c r="CI45" s="94"/>
      <c r="CJ45" s="94"/>
      <c r="CK45" s="94"/>
      <c r="CL45" s="94"/>
      <c r="CM45" s="94"/>
      <c r="CN45" s="94"/>
      <c r="CO45" s="94"/>
      <c r="CP45" s="94"/>
      <c r="CQ45" s="94"/>
      <c r="CR45" s="94"/>
      <c r="CS45" s="94"/>
      <c r="CT45" s="94"/>
      <c r="CU45" s="94"/>
      <c r="CV45" s="94"/>
      <c r="CW45" s="94"/>
      <c r="CX45" s="94"/>
      <c r="CY45" s="41"/>
      <c r="CZ45" s="41"/>
      <c r="DA45" s="41"/>
      <c r="DB45" s="41"/>
      <c r="DC45" s="44"/>
      <c r="DD45" s="80"/>
      <c r="DE45" s="52"/>
      <c r="DF45" s="52"/>
      <c r="DG45" s="52"/>
    </row>
    <row r="46" spans="1:111" s="29" customFormat="1" ht="3" customHeight="1" thickTop="1" x14ac:dyDescent="0.25">
      <c r="A46" s="78"/>
      <c r="B46" s="69"/>
      <c r="C46" s="70"/>
      <c r="D46" s="71"/>
      <c r="E46" s="96"/>
      <c r="F46" s="97"/>
      <c r="G46" s="98"/>
      <c r="H46" s="98"/>
      <c r="I46" s="98"/>
      <c r="J46" s="98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99"/>
      <c r="AA46" s="99"/>
      <c r="AB46" s="99"/>
      <c r="AC46" s="99"/>
      <c r="AD46" s="99"/>
      <c r="AE46" s="99"/>
      <c r="AF46" s="99"/>
      <c r="AG46" s="99"/>
      <c r="AH46" s="99"/>
      <c r="AI46" s="99"/>
      <c r="AJ46" s="99"/>
      <c r="AK46" s="99"/>
      <c r="AL46" s="99"/>
      <c r="AM46" s="99"/>
      <c r="AN46" s="99"/>
      <c r="AO46" s="99"/>
      <c r="AP46" s="99"/>
      <c r="AQ46" s="99"/>
      <c r="AR46" s="99"/>
      <c r="AS46" s="99"/>
      <c r="AT46" s="99"/>
      <c r="AU46" s="99"/>
      <c r="AV46" s="99"/>
      <c r="AW46" s="99"/>
      <c r="AX46" s="99"/>
      <c r="AY46" s="99"/>
      <c r="AZ46" s="99"/>
      <c r="BA46" s="99"/>
      <c r="BB46" s="99"/>
      <c r="BC46" s="99"/>
      <c r="BD46" s="99"/>
      <c r="BE46" s="99"/>
      <c r="BF46" s="99"/>
      <c r="BG46" s="99"/>
      <c r="BH46" s="98"/>
      <c r="BI46" s="98"/>
      <c r="BJ46" s="98"/>
      <c r="BK46" s="100"/>
      <c r="BL46" s="98"/>
      <c r="BM46" s="98"/>
      <c r="BN46" s="98"/>
      <c r="BO46" s="98"/>
      <c r="BP46" s="100"/>
      <c r="BQ46" s="98"/>
      <c r="BR46" s="98"/>
      <c r="BS46" s="98"/>
      <c r="BT46" s="98"/>
      <c r="BU46" s="101"/>
      <c r="BV46" s="102"/>
      <c r="BW46" s="102"/>
      <c r="BX46" s="102"/>
      <c r="BY46" s="102"/>
      <c r="BZ46" s="102"/>
      <c r="CA46" s="102"/>
      <c r="CB46" s="102"/>
      <c r="CC46" s="102"/>
      <c r="CD46" s="102"/>
      <c r="CE46" s="102"/>
      <c r="CF46" s="102"/>
      <c r="CG46" s="102"/>
      <c r="CH46" s="102"/>
      <c r="CI46" s="102"/>
      <c r="CJ46" s="102"/>
      <c r="CK46" s="102"/>
      <c r="CL46" s="102"/>
      <c r="CM46" s="102"/>
      <c r="CN46" s="102"/>
      <c r="CO46" s="102"/>
      <c r="CP46" s="102"/>
      <c r="CQ46" s="98"/>
      <c r="CR46" s="98"/>
      <c r="CS46" s="98"/>
      <c r="CT46" s="97"/>
      <c r="CU46" s="97"/>
      <c r="CV46" s="97"/>
      <c r="CW46" s="100"/>
      <c r="CX46" s="100"/>
      <c r="CY46" s="103"/>
      <c r="CZ46" s="104"/>
      <c r="DA46" s="103"/>
      <c r="DB46" s="103"/>
      <c r="DC46" s="105"/>
      <c r="DD46" s="81"/>
    </row>
    <row r="47" spans="1:111" s="92" customFormat="1" ht="18.95" customHeight="1" x14ac:dyDescent="0.4">
      <c r="A47" s="84"/>
      <c r="B47" s="74" t="s">
        <v>12</v>
      </c>
      <c r="C47" s="85"/>
      <c r="D47" s="86"/>
      <c r="E47" s="82"/>
      <c r="F47" s="180" t="s">
        <v>82</v>
      </c>
      <c r="G47" s="56"/>
      <c r="H47" s="56"/>
      <c r="I47" s="56"/>
      <c r="J47" s="56"/>
      <c r="AN47" s="278" t="s">
        <v>34</v>
      </c>
      <c r="AO47" s="278"/>
      <c r="AP47" s="278"/>
      <c r="AQ47" s="278"/>
      <c r="AR47" s="278"/>
      <c r="AS47" s="278"/>
      <c r="AT47" s="278"/>
      <c r="AU47" s="278"/>
      <c r="AV47" s="278"/>
      <c r="AW47" s="278"/>
      <c r="AX47" s="278"/>
      <c r="AY47" s="278"/>
      <c r="BH47" s="180"/>
      <c r="BI47" s="280" t="s">
        <v>83</v>
      </c>
      <c r="BJ47" s="280"/>
      <c r="BK47" s="280"/>
      <c r="BL47" s="280"/>
      <c r="BM47" s="280"/>
      <c r="BN47" s="280"/>
      <c r="BO47" s="280"/>
      <c r="BP47" s="280"/>
      <c r="BQ47" s="280"/>
      <c r="BR47" s="280"/>
      <c r="BS47" s="280"/>
      <c r="BT47" s="280"/>
      <c r="BU47" s="180"/>
      <c r="BV47" s="180"/>
      <c r="BW47" s="180"/>
      <c r="BX47" s="180"/>
      <c r="BY47" s="180"/>
      <c r="BZ47" s="180"/>
      <c r="CA47" s="180"/>
      <c r="CB47" s="265" t="s">
        <v>84</v>
      </c>
      <c r="CC47" s="265"/>
      <c r="CD47" s="265"/>
      <c r="CE47" s="265"/>
      <c r="CF47" s="265"/>
      <c r="CG47" s="265"/>
      <c r="CH47" s="265"/>
      <c r="CI47" s="265"/>
      <c r="CJ47" s="265"/>
      <c r="CK47" s="265"/>
      <c r="CL47" s="265"/>
      <c r="CM47" s="265"/>
      <c r="CN47" s="56"/>
      <c r="CO47" s="56"/>
      <c r="CP47" s="56"/>
      <c r="CQ47" s="56"/>
      <c r="CR47" s="56"/>
      <c r="CS47" s="56"/>
      <c r="CT47" s="56"/>
      <c r="CU47" s="56"/>
      <c r="CV47" s="56"/>
      <c r="CW47" s="56"/>
      <c r="CX47" s="56"/>
      <c r="CY47" s="83"/>
      <c r="CZ47" s="83"/>
      <c r="DA47" s="83"/>
      <c r="DB47" s="83"/>
      <c r="DC47" s="181"/>
      <c r="DD47" s="91"/>
    </row>
    <row r="48" spans="1:111" s="157" customFormat="1" ht="18.95" customHeight="1" x14ac:dyDescent="0.35">
      <c r="A48" s="153"/>
      <c r="B48" s="154"/>
      <c r="C48" s="154"/>
      <c r="D48" s="154"/>
      <c r="E48" s="161"/>
      <c r="F48" s="169"/>
      <c r="G48" s="168"/>
      <c r="H48" s="168"/>
      <c r="I48" s="168" t="s">
        <v>164</v>
      </c>
      <c r="J48" s="168"/>
      <c r="AN48" s="264" t="str">
        <f>CA35</f>
        <v>Error</v>
      </c>
      <c r="AO48" s="264"/>
      <c r="AP48" s="264"/>
      <c r="AQ48" s="264"/>
      <c r="AR48" s="264"/>
      <c r="AS48" s="264"/>
      <c r="AT48" s="264"/>
      <c r="AU48" s="264"/>
      <c r="AV48" s="264"/>
      <c r="AW48" s="264"/>
      <c r="AX48" s="264"/>
      <c r="AY48" s="264"/>
      <c r="BH48" s="168"/>
      <c r="BI48" s="264">
        <f>IF(26&lt;$AN$48*0.574, 26,$AN$48*0.574)</f>
        <v>0</v>
      </c>
      <c r="BJ48" s="264"/>
      <c r="BK48" s="264"/>
      <c r="BL48" s="264"/>
      <c r="BM48" s="264"/>
      <c r="BN48" s="264"/>
      <c r="BO48" s="264"/>
      <c r="BP48" s="264"/>
      <c r="BQ48" s="264"/>
      <c r="BR48" s="264"/>
      <c r="BS48" s="264"/>
      <c r="BT48" s="264"/>
      <c r="BU48" s="168"/>
      <c r="BV48" s="168"/>
      <c r="BW48" s="168"/>
      <c r="BX48" s="168"/>
      <c r="BY48" s="168"/>
      <c r="BZ48" s="168"/>
      <c r="CA48" s="168"/>
      <c r="CB48" s="264">
        <f>IF(2.6&lt;$AN$48*0.407, 2.6,$AN$48*0.407)</f>
        <v>0</v>
      </c>
      <c r="CC48" s="264"/>
      <c r="CD48" s="264"/>
      <c r="CE48" s="264"/>
      <c r="CF48" s="264"/>
      <c r="CG48" s="264"/>
      <c r="CH48" s="264"/>
      <c r="CI48" s="264"/>
      <c r="CJ48" s="264"/>
      <c r="CK48" s="264"/>
      <c r="CL48" s="264"/>
      <c r="CM48" s="264"/>
      <c r="CN48" s="168"/>
      <c r="CO48" s="172"/>
      <c r="CP48" s="173"/>
      <c r="CQ48" s="173"/>
      <c r="CR48" s="173"/>
      <c r="CS48" s="173"/>
      <c r="CT48" s="173"/>
      <c r="CU48" s="173"/>
      <c r="CV48" s="173"/>
      <c r="CW48" s="173"/>
      <c r="CX48" s="173"/>
      <c r="CY48" s="154"/>
      <c r="CZ48" s="182"/>
      <c r="DA48" s="154"/>
      <c r="DB48" s="154"/>
      <c r="DC48" s="158"/>
      <c r="DD48" s="159"/>
      <c r="DE48" s="160"/>
      <c r="DF48" s="160"/>
      <c r="DG48" s="160"/>
    </row>
    <row r="49" spans="1:111" s="157" customFormat="1" ht="18.95" customHeight="1" x14ac:dyDescent="0.35">
      <c r="A49" s="153"/>
      <c r="B49" s="154"/>
      <c r="C49" s="154"/>
      <c r="D49" s="154"/>
      <c r="E49" s="161"/>
      <c r="F49" s="169"/>
      <c r="G49" s="168"/>
      <c r="H49" s="168"/>
      <c r="I49" s="168" t="s">
        <v>85</v>
      </c>
      <c r="J49" s="168"/>
      <c r="AN49" s="267">
        <f>(1-(1-AE41/100)*(1-AE42/100)*(1-AE43/100)*(1-AE44/100)*(1-CL41/100)*(1-CL42/100)*(1-CL43/100)*(1-CL44/200))*100</f>
        <v>0</v>
      </c>
      <c r="AO49" s="267"/>
      <c r="AP49" s="267"/>
      <c r="AQ49" s="267"/>
      <c r="AR49" s="267"/>
      <c r="AS49" s="267"/>
      <c r="AT49" s="267"/>
      <c r="AU49" s="267"/>
      <c r="AV49" s="267"/>
      <c r="AW49" s="267"/>
      <c r="AX49" s="267"/>
      <c r="AY49" s="267"/>
      <c r="BH49" s="168"/>
      <c r="BI49" s="264">
        <f>AN49</f>
        <v>0</v>
      </c>
      <c r="BJ49" s="264"/>
      <c r="BK49" s="264"/>
      <c r="BL49" s="264"/>
      <c r="BM49" s="264"/>
      <c r="BN49" s="264"/>
      <c r="BO49" s="264"/>
      <c r="BP49" s="264"/>
      <c r="BQ49" s="264"/>
      <c r="BR49" s="264"/>
      <c r="BS49" s="264"/>
      <c r="BT49" s="264"/>
      <c r="BU49" s="168"/>
      <c r="BV49" s="168"/>
      <c r="BW49" s="168"/>
      <c r="BX49" s="168"/>
      <c r="BY49" s="168"/>
      <c r="BZ49" s="168"/>
      <c r="CA49" s="168"/>
      <c r="CB49" s="264">
        <f>AN49</f>
        <v>0</v>
      </c>
      <c r="CC49" s="264"/>
      <c r="CD49" s="264"/>
      <c r="CE49" s="264"/>
      <c r="CF49" s="264"/>
      <c r="CG49" s="264"/>
      <c r="CH49" s="264"/>
      <c r="CI49" s="264"/>
      <c r="CJ49" s="264"/>
      <c r="CK49" s="264"/>
      <c r="CL49" s="264"/>
      <c r="CM49" s="264"/>
      <c r="CN49" s="168"/>
      <c r="CO49" s="172"/>
      <c r="CP49" s="173"/>
      <c r="CQ49" s="173"/>
      <c r="CR49" s="173"/>
      <c r="CS49" s="173"/>
      <c r="CT49" s="173"/>
      <c r="CU49" s="173"/>
      <c r="CV49" s="173"/>
      <c r="CW49" s="173"/>
      <c r="CX49" s="173"/>
      <c r="CY49" s="154"/>
      <c r="CZ49" s="182"/>
      <c r="DA49" s="154"/>
      <c r="DB49" s="154"/>
      <c r="DC49" s="158"/>
      <c r="DD49" s="159"/>
      <c r="DE49" s="160"/>
      <c r="DF49" s="160"/>
      <c r="DG49" s="160"/>
    </row>
    <row r="50" spans="1:111" s="92" customFormat="1" ht="18.95" customHeight="1" x14ac:dyDescent="0.3">
      <c r="A50" s="84"/>
      <c r="B50" s="83"/>
      <c r="C50" s="83"/>
      <c r="D50" s="83"/>
      <c r="E50" s="82"/>
      <c r="F50" s="180"/>
      <c r="G50" s="56"/>
      <c r="H50" s="56"/>
      <c r="I50" s="56" t="s">
        <v>82</v>
      </c>
      <c r="J50" s="56"/>
      <c r="W50" s="92" t="s">
        <v>150</v>
      </c>
      <c r="AN50" s="268" t="e">
        <f>($AR$35/2000)*AN48*(1-AN49/100)</f>
        <v>#VALUE!</v>
      </c>
      <c r="AO50" s="268"/>
      <c r="AP50" s="268"/>
      <c r="AQ50" s="268"/>
      <c r="AR50" s="268"/>
      <c r="AS50" s="268"/>
      <c r="AT50" s="268"/>
      <c r="AU50" s="268"/>
      <c r="AV50" s="268"/>
      <c r="AW50" s="268"/>
      <c r="AX50" s="268"/>
      <c r="AY50" s="268"/>
      <c r="BH50" s="56"/>
      <c r="BI50" s="268" t="e">
        <f>($AR$35/2000)*BI48*(1-BI49/100)</f>
        <v>#VALUE!</v>
      </c>
      <c r="BJ50" s="268"/>
      <c r="BK50" s="268"/>
      <c r="BL50" s="268"/>
      <c r="BM50" s="268"/>
      <c r="BN50" s="268"/>
      <c r="BO50" s="268"/>
      <c r="BP50" s="268"/>
      <c r="BQ50" s="268"/>
      <c r="BR50" s="268"/>
      <c r="BS50" s="268"/>
      <c r="BT50" s="268"/>
      <c r="BU50" s="56"/>
      <c r="BV50" s="56"/>
      <c r="BW50" s="56"/>
      <c r="BX50" s="56"/>
      <c r="BY50" s="56"/>
      <c r="BZ50" s="56"/>
      <c r="CA50" s="56"/>
      <c r="CB50" s="268" t="e">
        <f>($AR$35/2000)*CB48*(1-CB49/100)</f>
        <v>#VALUE!</v>
      </c>
      <c r="CC50" s="268"/>
      <c r="CD50" s="268"/>
      <c r="CE50" s="268"/>
      <c r="CF50" s="268"/>
      <c r="CG50" s="268"/>
      <c r="CH50" s="268"/>
      <c r="CI50" s="268"/>
      <c r="CJ50" s="268"/>
      <c r="CK50" s="268"/>
      <c r="CL50" s="268"/>
      <c r="CM50" s="268"/>
      <c r="CN50" s="56"/>
      <c r="CO50" s="183"/>
      <c r="CP50" s="88"/>
      <c r="CQ50" s="88"/>
      <c r="CR50" s="88"/>
      <c r="CS50" s="88"/>
      <c r="CT50" s="88"/>
      <c r="CU50" s="88"/>
      <c r="CV50" s="88"/>
      <c r="CW50" s="88"/>
      <c r="CX50" s="88"/>
      <c r="CY50" s="83"/>
      <c r="CZ50" s="184"/>
      <c r="DA50" s="83"/>
      <c r="DB50" s="83"/>
      <c r="DC50" s="181"/>
      <c r="DD50" s="91"/>
    </row>
    <row r="51" spans="1:111" s="92" customFormat="1" ht="18.95" customHeight="1" x14ac:dyDescent="0.3">
      <c r="A51" s="84"/>
      <c r="B51" s="83"/>
      <c r="C51" s="83"/>
      <c r="D51" s="83"/>
      <c r="E51" s="82"/>
      <c r="F51" s="180"/>
      <c r="G51" s="56"/>
      <c r="H51" s="56"/>
      <c r="I51" s="56"/>
      <c r="J51" s="56"/>
      <c r="W51" s="92" t="s">
        <v>32</v>
      </c>
      <c r="AN51" s="268" t="e">
        <f>AN50*$BO$37</f>
        <v>#VALUE!</v>
      </c>
      <c r="AO51" s="268"/>
      <c r="AP51" s="268"/>
      <c r="AQ51" s="268"/>
      <c r="AR51" s="268"/>
      <c r="AS51" s="268"/>
      <c r="AT51" s="268"/>
      <c r="AU51" s="268"/>
      <c r="AV51" s="268"/>
      <c r="AW51" s="268"/>
      <c r="AX51" s="268"/>
      <c r="AY51" s="268"/>
      <c r="BH51" s="56"/>
      <c r="BI51" s="268" t="e">
        <f>BI50*$BO$37</f>
        <v>#VALUE!</v>
      </c>
      <c r="BJ51" s="268"/>
      <c r="BK51" s="268"/>
      <c r="BL51" s="268"/>
      <c r="BM51" s="268"/>
      <c r="BN51" s="268"/>
      <c r="BO51" s="268"/>
      <c r="BP51" s="268"/>
      <c r="BQ51" s="268"/>
      <c r="BR51" s="268"/>
      <c r="BS51" s="268"/>
      <c r="BT51" s="268"/>
      <c r="BU51" s="56"/>
      <c r="BV51" s="56"/>
      <c r="BW51" s="56"/>
      <c r="BX51" s="56"/>
      <c r="BY51" s="56"/>
      <c r="BZ51" s="56"/>
      <c r="CA51" s="56"/>
      <c r="CB51" s="268" t="e">
        <f>CB50*$BO$37</f>
        <v>#VALUE!</v>
      </c>
      <c r="CC51" s="268"/>
      <c r="CD51" s="268"/>
      <c r="CE51" s="268"/>
      <c r="CF51" s="268"/>
      <c r="CG51" s="268"/>
      <c r="CH51" s="268"/>
      <c r="CI51" s="268"/>
      <c r="CJ51" s="268"/>
      <c r="CK51" s="268"/>
      <c r="CL51" s="268"/>
      <c r="CM51" s="268"/>
      <c r="CN51" s="56"/>
      <c r="CO51" s="183"/>
      <c r="CP51" s="88"/>
      <c r="CQ51" s="88"/>
      <c r="CR51" s="88"/>
      <c r="CS51" s="88"/>
      <c r="CT51" s="88"/>
      <c r="CU51" s="88"/>
      <c r="CV51" s="88"/>
      <c r="CW51" s="88"/>
      <c r="CX51" s="88"/>
      <c r="CY51" s="83"/>
      <c r="CZ51" s="184"/>
      <c r="DA51" s="83"/>
      <c r="DB51" s="83"/>
      <c r="DC51" s="181"/>
      <c r="DD51" s="91"/>
    </row>
    <row r="52" spans="1:111" s="92" customFormat="1" ht="18" customHeight="1" x14ac:dyDescent="0.3">
      <c r="A52" s="84"/>
      <c r="B52" s="83"/>
      <c r="C52" s="83"/>
      <c r="D52" s="83"/>
      <c r="E52" s="82"/>
      <c r="F52" s="180"/>
      <c r="G52" s="56"/>
      <c r="H52" s="56"/>
      <c r="I52" s="56"/>
      <c r="J52" s="56"/>
      <c r="W52" s="92" t="s">
        <v>33</v>
      </c>
      <c r="AN52" s="268" t="e">
        <f>AN51/2000</f>
        <v>#VALUE!</v>
      </c>
      <c r="AO52" s="268"/>
      <c r="AP52" s="268"/>
      <c r="AQ52" s="268"/>
      <c r="AR52" s="268"/>
      <c r="AS52" s="268"/>
      <c r="AT52" s="268"/>
      <c r="AU52" s="268"/>
      <c r="AV52" s="268"/>
      <c r="AW52" s="268"/>
      <c r="AX52" s="268"/>
      <c r="AY52" s="268"/>
      <c r="BH52" s="56"/>
      <c r="BI52" s="268" t="e">
        <f>BI51/2000</f>
        <v>#VALUE!</v>
      </c>
      <c r="BJ52" s="268"/>
      <c r="BK52" s="268"/>
      <c r="BL52" s="268"/>
      <c r="BM52" s="268"/>
      <c r="BN52" s="268"/>
      <c r="BO52" s="268"/>
      <c r="BP52" s="268"/>
      <c r="BQ52" s="268"/>
      <c r="BR52" s="268"/>
      <c r="BS52" s="268"/>
      <c r="BT52" s="268"/>
      <c r="BU52" s="56"/>
      <c r="BV52" s="56"/>
      <c r="BW52" s="56"/>
      <c r="BX52" s="56"/>
      <c r="BY52" s="56"/>
      <c r="BZ52" s="56"/>
      <c r="CA52" s="56"/>
      <c r="CB52" s="268" t="e">
        <f>CB51/2000</f>
        <v>#VALUE!</v>
      </c>
      <c r="CC52" s="268"/>
      <c r="CD52" s="268"/>
      <c r="CE52" s="268"/>
      <c r="CF52" s="268"/>
      <c r="CG52" s="268"/>
      <c r="CH52" s="268"/>
      <c r="CI52" s="268"/>
      <c r="CJ52" s="268"/>
      <c r="CK52" s="268"/>
      <c r="CL52" s="268"/>
      <c r="CM52" s="268"/>
      <c r="CN52" s="56"/>
      <c r="CO52" s="183"/>
      <c r="CP52" s="88"/>
      <c r="CQ52" s="88"/>
      <c r="CR52" s="88"/>
      <c r="CS52" s="88"/>
      <c r="CT52" s="88"/>
      <c r="CU52" s="88"/>
      <c r="CV52" s="88"/>
      <c r="CW52" s="88"/>
      <c r="CX52" s="88"/>
      <c r="CY52" s="83"/>
      <c r="CZ52" s="184"/>
      <c r="DA52" s="83"/>
      <c r="DB52" s="83"/>
      <c r="DC52" s="181"/>
      <c r="DD52" s="91"/>
    </row>
    <row r="53" spans="1:111" ht="5.0999999999999996" customHeight="1" x14ac:dyDescent="0.25">
      <c r="A53" s="8"/>
      <c r="B53" s="28"/>
      <c r="C53" s="28"/>
      <c r="D53" s="28"/>
      <c r="E53" s="35"/>
      <c r="F53" s="77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  <c r="BA53" s="30"/>
      <c r="BB53" s="30"/>
      <c r="BC53" s="30"/>
      <c r="BD53" s="30"/>
      <c r="BE53" s="30"/>
      <c r="BF53" s="30"/>
      <c r="BG53" s="30"/>
      <c r="BH53" s="30"/>
      <c r="BI53" s="76"/>
      <c r="BJ53" s="30"/>
      <c r="BK53" s="30"/>
      <c r="BL53" s="30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0"/>
      <c r="CA53" s="30"/>
      <c r="CB53" s="30"/>
      <c r="CC53" s="30"/>
      <c r="CD53" s="30"/>
      <c r="CE53" s="30"/>
      <c r="CF53" s="30"/>
      <c r="CG53" s="30"/>
      <c r="CH53" s="30"/>
      <c r="CI53" s="30"/>
      <c r="CJ53" s="30"/>
      <c r="CK53" s="30"/>
      <c r="CL53" s="30"/>
      <c r="CM53" s="30"/>
      <c r="CN53" s="30"/>
      <c r="CO53" s="30"/>
      <c r="CP53" s="30"/>
      <c r="CQ53" s="30"/>
      <c r="CR53" s="30"/>
      <c r="CS53" s="30"/>
      <c r="CT53" s="30"/>
      <c r="CU53" s="30"/>
      <c r="CV53" s="30"/>
      <c r="CW53" s="30"/>
      <c r="CX53" s="30"/>
      <c r="CY53" s="32"/>
      <c r="CZ53" s="75"/>
      <c r="DA53" s="32"/>
      <c r="DB53" s="32"/>
      <c r="DC53" s="37"/>
      <c r="DD53" s="11"/>
      <c r="DE53" s="7"/>
      <c r="DF53" s="7"/>
      <c r="DG53" s="7"/>
    </row>
    <row r="54" spans="1:111" ht="3" customHeight="1" thickBot="1" x14ac:dyDescent="0.3">
      <c r="A54" s="8"/>
      <c r="B54" s="28"/>
      <c r="C54" s="28"/>
      <c r="D54" s="28"/>
      <c r="E54" s="45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46"/>
      <c r="AI54" s="46"/>
      <c r="AJ54" s="46"/>
      <c r="AK54" s="46"/>
      <c r="AL54" s="46"/>
      <c r="AM54" s="46"/>
      <c r="AN54" s="46"/>
      <c r="AO54" s="46"/>
      <c r="AP54" s="46"/>
      <c r="AQ54" s="46"/>
      <c r="AR54" s="46"/>
      <c r="AS54" s="46"/>
      <c r="AT54" s="46"/>
      <c r="AU54" s="46"/>
      <c r="AV54" s="46"/>
      <c r="AW54" s="46"/>
      <c r="AX54" s="46"/>
      <c r="AY54" s="46"/>
      <c r="AZ54" s="46"/>
      <c r="BA54" s="46"/>
      <c r="BB54" s="46"/>
      <c r="BC54" s="46"/>
      <c r="BD54" s="46"/>
      <c r="BE54" s="46"/>
      <c r="BF54" s="46"/>
      <c r="BG54" s="46"/>
      <c r="BH54" s="46"/>
      <c r="BI54" s="46"/>
      <c r="BJ54" s="46"/>
      <c r="BK54" s="46"/>
      <c r="BL54" s="46"/>
      <c r="BM54" s="46"/>
      <c r="BN54" s="46"/>
      <c r="BO54" s="46"/>
      <c r="BP54" s="46"/>
      <c r="BQ54" s="46"/>
      <c r="BR54" s="46"/>
      <c r="BS54" s="46"/>
      <c r="BT54" s="46"/>
      <c r="BU54" s="46"/>
      <c r="BV54" s="46"/>
      <c r="BW54" s="46"/>
      <c r="BX54" s="46"/>
      <c r="BY54" s="46"/>
      <c r="BZ54" s="46"/>
      <c r="CA54" s="46"/>
      <c r="CB54" s="46"/>
      <c r="CC54" s="46"/>
      <c r="CD54" s="46"/>
      <c r="CE54" s="46"/>
      <c r="CF54" s="46"/>
      <c r="CG54" s="46"/>
      <c r="CH54" s="46"/>
      <c r="CI54" s="46"/>
      <c r="CJ54" s="46"/>
      <c r="CK54" s="46"/>
      <c r="CL54" s="46"/>
      <c r="CM54" s="46"/>
      <c r="CN54" s="46"/>
      <c r="CO54" s="46"/>
      <c r="CP54" s="46"/>
      <c r="CQ54" s="46"/>
      <c r="CR54" s="46"/>
      <c r="CS54" s="46"/>
      <c r="CT54" s="46"/>
      <c r="CU54" s="46"/>
      <c r="CV54" s="46"/>
      <c r="CW54" s="46"/>
      <c r="CX54" s="46"/>
      <c r="CY54" s="46"/>
      <c r="CZ54" s="46"/>
      <c r="DA54" s="46"/>
      <c r="DB54" s="46"/>
      <c r="DC54" s="47"/>
      <c r="DD54" s="11"/>
      <c r="DE54" s="7"/>
      <c r="DF54" s="7"/>
      <c r="DG54" s="7"/>
    </row>
    <row r="55" spans="1:111" ht="3" customHeight="1" thickTop="1" x14ac:dyDescent="0.25">
      <c r="A55" s="8"/>
      <c r="B55" s="69"/>
      <c r="C55" s="70"/>
      <c r="D55" s="71"/>
      <c r="E55" s="19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  <c r="AS55" s="28"/>
      <c r="AT55" s="28"/>
      <c r="AU55" s="28"/>
      <c r="AV55" s="28"/>
      <c r="AW55" s="28"/>
      <c r="AX55" s="28"/>
      <c r="AY55" s="28"/>
      <c r="AZ55" s="28"/>
      <c r="BA55" s="28"/>
      <c r="BB55" s="28"/>
      <c r="BC55" s="28"/>
      <c r="BD55" s="28"/>
      <c r="BE55" s="28"/>
      <c r="BF55" s="28"/>
      <c r="BG55" s="28"/>
      <c r="BH55" s="28"/>
      <c r="BI55" s="28"/>
      <c r="BJ55" s="28"/>
      <c r="BK55" s="28"/>
      <c r="BL55" s="28"/>
      <c r="BM55" s="28"/>
      <c r="BN55" s="28"/>
      <c r="BO55" s="28"/>
      <c r="BP55" s="28"/>
      <c r="BQ55" s="28"/>
      <c r="BR55" s="28"/>
      <c r="BS55" s="28"/>
      <c r="BT55" s="28"/>
      <c r="BU55" s="28"/>
      <c r="BV55" s="28"/>
      <c r="BW55" s="28"/>
      <c r="BX55" s="28"/>
      <c r="BY55" s="28"/>
      <c r="BZ55" s="28"/>
      <c r="CA55" s="28"/>
      <c r="CB55" s="28"/>
      <c r="CC55" s="28"/>
      <c r="CD55" s="28"/>
      <c r="CE55" s="28"/>
      <c r="CF55" s="28"/>
      <c r="CG55" s="28"/>
      <c r="CH55" s="28"/>
      <c r="CI55" s="28"/>
      <c r="CJ55" s="28"/>
      <c r="CK55" s="28"/>
      <c r="CL55" s="28"/>
      <c r="CM55" s="28"/>
      <c r="CN55" s="28"/>
      <c r="CO55" s="28"/>
      <c r="CP55" s="28"/>
      <c r="CQ55" s="28"/>
      <c r="CR55" s="28"/>
      <c r="CS55" s="28"/>
      <c r="CT55" s="28"/>
      <c r="CU55" s="28"/>
      <c r="CV55" s="28"/>
      <c r="CW55" s="28"/>
      <c r="CX55" s="28"/>
      <c r="CY55" s="28"/>
      <c r="CZ55" s="28"/>
      <c r="DA55" s="28"/>
      <c r="DB55" s="28"/>
      <c r="DC55" s="1"/>
      <c r="DD55" s="11"/>
      <c r="DE55" s="7"/>
      <c r="DF55" s="7"/>
      <c r="DG55" s="7"/>
    </row>
    <row r="56" spans="1:111" ht="20.25" x14ac:dyDescent="0.3">
      <c r="A56" s="8"/>
      <c r="B56" s="74" t="s">
        <v>13</v>
      </c>
      <c r="C56" s="57"/>
      <c r="D56" s="72"/>
      <c r="E56" s="219" t="s">
        <v>14</v>
      </c>
      <c r="F56" s="220"/>
      <c r="G56" s="186"/>
      <c r="H56" s="186"/>
      <c r="I56" s="186"/>
      <c r="J56" s="186"/>
      <c r="K56" s="186"/>
      <c r="L56" s="186"/>
      <c r="M56" s="186"/>
      <c r="N56" s="186"/>
      <c r="O56" s="186"/>
      <c r="P56" s="186"/>
      <c r="Q56" s="186"/>
      <c r="R56" s="186"/>
      <c r="S56" s="186"/>
      <c r="T56" s="186"/>
      <c r="U56" s="186"/>
      <c r="V56" s="186"/>
      <c r="W56" s="186"/>
      <c r="X56" s="186"/>
      <c r="Y56" s="186"/>
      <c r="Z56" s="186"/>
      <c r="AA56" s="186"/>
      <c r="AB56" s="186"/>
      <c r="AC56" s="186"/>
      <c r="AD56" s="186"/>
      <c r="AE56" s="186"/>
      <c r="AF56" s="186"/>
      <c r="AG56" s="186"/>
      <c r="AH56" s="186"/>
      <c r="AI56" s="186"/>
      <c r="AJ56" s="186"/>
      <c r="AK56" s="186"/>
      <c r="AL56" s="186"/>
      <c r="AM56" s="186"/>
      <c r="AN56" s="186"/>
      <c r="AO56" s="186"/>
      <c r="AP56" s="186"/>
      <c r="AQ56" s="186"/>
      <c r="AR56" s="186"/>
      <c r="AS56" s="186"/>
      <c r="AT56" s="186"/>
      <c r="AU56" s="186"/>
      <c r="AV56" s="186"/>
      <c r="AW56" s="186"/>
      <c r="AX56" s="186"/>
      <c r="AY56" s="186"/>
      <c r="AZ56" s="186"/>
      <c r="BA56" s="186"/>
      <c r="BB56" s="186"/>
      <c r="BC56" s="186"/>
      <c r="BD56" s="186"/>
      <c r="BE56" s="186"/>
      <c r="BF56" s="186"/>
      <c r="BG56" s="186"/>
      <c r="BH56" s="186"/>
      <c r="BI56" s="186"/>
      <c r="BJ56" s="186"/>
      <c r="BK56" s="186"/>
      <c r="BL56" s="186"/>
      <c r="BM56" s="186"/>
      <c r="BN56" s="186"/>
      <c r="BO56" s="221"/>
      <c r="BP56" s="221"/>
      <c r="BQ56" s="221"/>
      <c r="BR56" s="221"/>
      <c r="BS56" s="222"/>
      <c r="BT56" s="221"/>
      <c r="BU56" s="221"/>
      <c r="BV56" s="186"/>
      <c r="BW56" s="186"/>
      <c r="BX56" s="186"/>
      <c r="BY56" s="186"/>
      <c r="BZ56" s="186"/>
      <c r="CA56" s="186"/>
      <c r="CB56" s="186"/>
      <c r="CC56" s="186"/>
      <c r="CD56" s="186"/>
      <c r="CE56" s="186"/>
      <c r="CF56" s="186"/>
      <c r="CG56" s="186"/>
      <c r="CH56" s="186"/>
      <c r="CI56" s="186"/>
      <c r="CJ56" s="186"/>
      <c r="CK56" s="186"/>
      <c r="CL56" s="186"/>
      <c r="CM56" s="186"/>
      <c r="CN56" s="186"/>
      <c r="CO56" s="186"/>
      <c r="CP56" s="186"/>
      <c r="CQ56" s="186"/>
      <c r="CR56" s="186"/>
      <c r="CS56" s="186"/>
      <c r="CT56" s="186"/>
      <c r="CU56" s="186"/>
      <c r="CV56" s="186"/>
      <c r="CW56" s="186"/>
      <c r="CX56" s="186"/>
      <c r="CY56" s="186"/>
      <c r="CZ56" s="186"/>
      <c r="DA56" s="186"/>
      <c r="DB56" s="186"/>
      <c r="DC56" s="223"/>
      <c r="DD56" s="11"/>
      <c r="DE56" s="7"/>
      <c r="DF56" s="7"/>
      <c r="DG56" s="7"/>
    </row>
    <row r="57" spans="1:111" ht="12" customHeight="1" x14ac:dyDescent="0.25">
      <c r="A57" s="8"/>
      <c r="B57" s="28"/>
      <c r="C57" s="28"/>
      <c r="D57" s="28"/>
      <c r="E57" s="224" t="s">
        <v>15</v>
      </c>
      <c r="F57" s="225"/>
      <c r="G57" s="221"/>
      <c r="H57" s="186"/>
      <c r="I57" s="186"/>
      <c r="J57" s="186"/>
      <c r="K57" s="186"/>
      <c r="L57" s="186"/>
      <c r="M57" s="186"/>
      <c r="N57" s="186"/>
      <c r="O57" s="186"/>
      <c r="P57" s="186"/>
      <c r="Q57" s="186"/>
      <c r="R57" s="186"/>
      <c r="S57" s="186"/>
      <c r="T57" s="186"/>
      <c r="U57" s="186"/>
      <c r="V57" s="186"/>
      <c r="W57" s="186"/>
      <c r="X57" s="186"/>
      <c r="Y57" s="186"/>
      <c r="Z57" s="186"/>
      <c r="AA57" s="186"/>
      <c r="AB57" s="186"/>
      <c r="AC57" s="186"/>
      <c r="AD57" s="186"/>
      <c r="AE57" s="186"/>
      <c r="AF57" s="186"/>
      <c r="AG57" s="186"/>
      <c r="AH57" s="186"/>
      <c r="AI57" s="186"/>
      <c r="AJ57" s="186"/>
      <c r="AK57" s="186"/>
      <c r="AL57" s="186"/>
      <c r="AM57" s="186"/>
      <c r="AN57" s="186"/>
      <c r="AO57" s="186"/>
      <c r="AP57" s="186"/>
      <c r="AQ57" s="186"/>
      <c r="AR57" s="186"/>
      <c r="AS57" s="186"/>
      <c r="AT57" s="186"/>
      <c r="AU57" s="186"/>
      <c r="AV57" s="186"/>
      <c r="AW57" s="186"/>
      <c r="AX57" s="186"/>
      <c r="AY57" s="186"/>
      <c r="AZ57" s="186"/>
      <c r="BA57" s="186"/>
      <c r="BB57" s="186"/>
      <c r="BC57" s="186"/>
      <c r="BD57" s="186"/>
      <c r="BE57" s="186"/>
      <c r="BF57" s="186"/>
      <c r="BG57" s="186"/>
      <c r="BH57" s="186"/>
      <c r="BI57" s="186"/>
      <c r="BJ57" s="186"/>
      <c r="BK57" s="186"/>
      <c r="BL57" s="186"/>
      <c r="BM57" s="186"/>
      <c r="BN57" s="186"/>
      <c r="BO57" s="221"/>
      <c r="BP57" s="221"/>
      <c r="BQ57" s="221"/>
      <c r="BR57" s="221"/>
      <c r="BS57" s="222"/>
      <c r="BT57" s="221"/>
      <c r="BU57" s="221"/>
      <c r="BV57" s="186"/>
      <c r="BW57" s="186"/>
      <c r="BX57" s="186"/>
      <c r="BY57" s="186"/>
      <c r="BZ57" s="186"/>
      <c r="CA57" s="186"/>
      <c r="CB57" s="186"/>
      <c r="CC57" s="186"/>
      <c r="CD57" s="186"/>
      <c r="CE57" s="186"/>
      <c r="CF57" s="186"/>
      <c r="CG57" s="186"/>
      <c r="CH57" s="186"/>
      <c r="CI57" s="186"/>
      <c r="CJ57" s="186"/>
      <c r="CK57" s="186"/>
      <c r="CL57" s="186"/>
      <c r="CM57" s="186"/>
      <c r="CN57" s="186"/>
      <c r="CO57" s="186"/>
      <c r="CP57" s="186"/>
      <c r="CQ57" s="186"/>
      <c r="CR57" s="186"/>
      <c r="CS57" s="186"/>
      <c r="CT57" s="186"/>
      <c r="CU57" s="186"/>
      <c r="CV57" s="186"/>
      <c r="CW57" s="186"/>
      <c r="CX57" s="186"/>
      <c r="CY57" s="186"/>
      <c r="CZ57" s="186"/>
      <c r="DA57" s="186"/>
      <c r="DB57" s="186"/>
      <c r="DC57" s="223"/>
      <c r="DD57" s="11"/>
      <c r="DE57" s="7"/>
      <c r="DF57" s="7"/>
      <c r="DG57" s="7"/>
    </row>
    <row r="58" spans="1:111" ht="20.100000000000001" customHeight="1" x14ac:dyDescent="0.3">
      <c r="A58" s="8"/>
      <c r="B58" s="28"/>
      <c r="C58" s="28"/>
      <c r="D58" s="28"/>
      <c r="E58" s="226"/>
      <c r="F58" s="227" t="s">
        <v>16</v>
      </c>
      <c r="G58" s="228"/>
      <c r="H58" s="229"/>
      <c r="I58" s="230"/>
      <c r="J58" s="230"/>
      <c r="K58" s="230"/>
      <c r="L58" s="230"/>
      <c r="M58" s="230"/>
      <c r="N58" s="230"/>
      <c r="O58" s="230"/>
      <c r="P58" s="230"/>
      <c r="Q58" s="230"/>
      <c r="R58" s="230"/>
      <c r="S58" s="230"/>
      <c r="T58" s="230"/>
      <c r="U58" s="230"/>
      <c r="V58" s="230"/>
      <c r="W58" s="230"/>
      <c r="X58" s="230"/>
      <c r="Y58" s="230"/>
      <c r="Z58" s="230"/>
      <c r="AA58" s="230"/>
      <c r="AB58" s="230"/>
      <c r="AC58" s="230"/>
      <c r="AD58" s="230"/>
      <c r="AE58" s="230"/>
      <c r="AF58" s="230"/>
      <c r="AG58" s="230"/>
      <c r="AH58" s="230"/>
      <c r="AI58" s="230"/>
      <c r="AJ58" s="230"/>
      <c r="AK58" s="230"/>
      <c r="AL58" s="230"/>
      <c r="AM58" s="230"/>
      <c r="AN58" s="230"/>
      <c r="AO58" s="230"/>
      <c r="AP58" s="230"/>
      <c r="AQ58" s="230"/>
      <c r="AR58" s="230"/>
      <c r="AS58" s="230"/>
      <c r="AT58" s="230"/>
      <c r="AU58" s="230"/>
      <c r="AV58" s="231"/>
      <c r="AW58" s="231"/>
      <c r="AX58" s="231"/>
      <c r="AY58" s="231"/>
      <c r="AZ58" s="231"/>
      <c r="BA58" s="231"/>
      <c r="BB58" s="231"/>
      <c r="BC58" s="231"/>
      <c r="BD58" s="231"/>
      <c r="BE58" s="231"/>
      <c r="BF58" s="231"/>
      <c r="BG58" s="231"/>
      <c r="BH58" s="231"/>
      <c r="BI58" s="232"/>
      <c r="BJ58" s="232"/>
      <c r="BK58" s="232"/>
      <c r="BL58" s="232"/>
      <c r="BM58" s="232"/>
      <c r="BN58" s="232"/>
      <c r="BO58" s="232"/>
      <c r="BP58" s="232"/>
      <c r="BQ58" s="232"/>
      <c r="BR58" s="232"/>
      <c r="BS58" s="232"/>
      <c r="BT58" s="232"/>
      <c r="BU58" s="232"/>
      <c r="BV58" s="232"/>
      <c r="BW58" s="232"/>
      <c r="BX58" s="232"/>
      <c r="BY58" s="232"/>
      <c r="BZ58" s="232"/>
      <c r="CA58" s="233"/>
      <c r="CB58" s="233"/>
      <c r="CC58" s="233"/>
      <c r="CD58" s="233"/>
      <c r="CE58" s="233"/>
      <c r="CF58" s="233"/>
      <c r="CG58" s="233"/>
      <c r="CH58" s="233"/>
      <c r="CI58" s="233"/>
      <c r="CJ58" s="233"/>
      <c r="CK58" s="234"/>
      <c r="CL58" s="234"/>
      <c r="CM58" s="234"/>
      <c r="CN58" s="234"/>
      <c r="CO58" s="234"/>
      <c r="CP58" s="234"/>
      <c r="CQ58" s="234"/>
      <c r="CR58" s="234"/>
      <c r="CS58" s="234"/>
      <c r="CT58" s="234"/>
      <c r="CU58" s="234"/>
      <c r="CV58" s="234"/>
      <c r="CW58" s="234"/>
      <c r="CX58" s="235"/>
      <c r="CY58" s="235"/>
      <c r="CZ58" s="236"/>
      <c r="DA58" s="234"/>
      <c r="DB58" s="234"/>
      <c r="DC58" s="237"/>
      <c r="DD58" s="11"/>
      <c r="DE58" s="7"/>
      <c r="DF58" s="7"/>
      <c r="DG58" s="7"/>
    </row>
    <row r="59" spans="1:111" ht="12" customHeight="1" x14ac:dyDescent="0.25">
      <c r="A59" s="8"/>
      <c r="B59" s="28"/>
      <c r="C59" s="28"/>
      <c r="D59" s="28"/>
      <c r="E59" s="226"/>
      <c r="F59" s="238"/>
      <c r="G59" s="235"/>
      <c r="H59" s="239"/>
      <c r="I59" s="240" t="s">
        <v>17</v>
      </c>
      <c r="J59" s="241"/>
      <c r="K59" s="241"/>
      <c r="L59" s="241"/>
      <c r="M59" s="241"/>
      <c r="N59" s="241"/>
      <c r="O59" s="241"/>
      <c r="P59" s="241"/>
      <c r="Q59" s="241"/>
      <c r="R59" s="241"/>
      <c r="S59" s="241"/>
      <c r="T59" s="241"/>
      <c r="U59" s="241"/>
      <c r="V59" s="241"/>
      <c r="W59" s="241"/>
      <c r="X59" s="241"/>
      <c r="Y59" s="241"/>
      <c r="Z59" s="241"/>
      <c r="AA59" s="241"/>
      <c r="AB59" s="241"/>
      <c r="AC59" s="241"/>
      <c r="AD59" s="241"/>
      <c r="AE59" s="241"/>
      <c r="AF59" s="241"/>
      <c r="AG59" s="241"/>
      <c r="AH59" s="241"/>
      <c r="AI59" s="241"/>
      <c r="AJ59" s="241"/>
      <c r="AK59" s="241"/>
      <c r="AL59" s="241"/>
      <c r="AM59" s="241"/>
      <c r="AN59" s="241"/>
      <c r="AO59" s="241"/>
      <c r="AP59" s="241"/>
      <c r="AQ59" s="241"/>
      <c r="AR59" s="241"/>
      <c r="AS59" s="241"/>
      <c r="AT59" s="241"/>
      <c r="AU59" s="241"/>
      <c r="AV59" s="241"/>
      <c r="AW59" s="241"/>
      <c r="AX59" s="241"/>
      <c r="AY59" s="241"/>
      <c r="AZ59" s="241"/>
      <c r="BA59" s="241"/>
      <c r="BB59" s="241"/>
      <c r="BC59" s="241"/>
      <c r="BD59" s="241"/>
      <c r="BE59" s="241"/>
      <c r="BF59" s="241"/>
      <c r="BG59" s="241"/>
      <c r="BH59" s="241"/>
      <c r="BI59" s="241"/>
      <c r="BJ59" s="241"/>
      <c r="BK59" s="241"/>
      <c r="BL59" s="241"/>
      <c r="BM59" s="241"/>
      <c r="BN59" s="241"/>
      <c r="BO59" s="241"/>
      <c r="BP59" s="241"/>
      <c r="BQ59" s="241"/>
      <c r="BR59" s="241"/>
      <c r="BS59" s="241"/>
      <c r="BT59" s="241"/>
      <c r="BU59" s="241"/>
      <c r="BV59" s="241"/>
      <c r="BW59" s="239"/>
      <c r="BX59" s="242"/>
      <c r="BY59" s="243"/>
      <c r="BZ59" s="244" t="s">
        <v>18</v>
      </c>
      <c r="CA59" s="241"/>
      <c r="CB59" s="241"/>
      <c r="CC59" s="241"/>
      <c r="CD59" s="241"/>
      <c r="CE59" s="241"/>
      <c r="CF59" s="241"/>
      <c r="CG59" s="241"/>
      <c r="CH59" s="241"/>
      <c r="CI59" s="241"/>
      <c r="CJ59" s="241"/>
      <c r="CK59" s="241"/>
      <c r="CL59" s="241"/>
      <c r="CM59" s="241"/>
      <c r="CN59" s="241"/>
      <c r="CO59" s="241"/>
      <c r="CP59" s="241"/>
      <c r="CQ59" s="241"/>
      <c r="CR59" s="241"/>
      <c r="CS59" s="241"/>
      <c r="CT59" s="241"/>
      <c r="CU59" s="241"/>
      <c r="CV59" s="241"/>
      <c r="CW59" s="241"/>
      <c r="CX59" s="244"/>
      <c r="CY59" s="244"/>
      <c r="CZ59" s="245"/>
      <c r="DA59" s="241"/>
      <c r="DB59" s="241"/>
      <c r="DC59" s="246"/>
      <c r="DD59" s="62"/>
      <c r="DE59" s="58"/>
      <c r="DF59" s="7"/>
      <c r="DG59" s="7"/>
    </row>
    <row r="60" spans="1:111" ht="20.100000000000001" customHeight="1" x14ac:dyDescent="0.3">
      <c r="A60" s="8"/>
      <c r="B60" s="28"/>
      <c r="C60" s="28"/>
      <c r="D60" s="28"/>
      <c r="E60" s="226"/>
      <c r="F60" s="227" t="s">
        <v>19</v>
      </c>
      <c r="G60" s="228"/>
      <c r="H60" s="229"/>
      <c r="I60" s="230"/>
      <c r="J60" s="230"/>
      <c r="K60" s="230"/>
      <c r="L60" s="230"/>
      <c r="M60" s="230"/>
      <c r="N60" s="230"/>
      <c r="O60" s="230"/>
      <c r="P60" s="230"/>
      <c r="Q60" s="230"/>
      <c r="R60" s="230"/>
      <c r="S60" s="230"/>
      <c r="T60" s="230"/>
      <c r="U60" s="230"/>
      <c r="V60" s="230"/>
      <c r="W60" s="230"/>
      <c r="X60" s="230"/>
      <c r="Y60" s="230"/>
      <c r="Z60" s="230"/>
      <c r="AA60" s="230"/>
      <c r="AB60" s="230"/>
      <c r="AC60" s="230"/>
      <c r="AD60" s="230"/>
      <c r="AE60" s="230"/>
      <c r="AF60" s="230"/>
      <c r="AG60" s="230"/>
      <c r="AH60" s="230"/>
      <c r="AI60" s="230"/>
      <c r="AJ60" s="230"/>
      <c r="AK60" s="230"/>
      <c r="AL60" s="230"/>
      <c r="AM60" s="230"/>
      <c r="AN60" s="230"/>
      <c r="AO60" s="230"/>
      <c r="AP60" s="230"/>
      <c r="AQ60" s="230"/>
      <c r="AR60" s="230"/>
      <c r="AS60" s="230"/>
      <c r="AT60" s="230"/>
      <c r="AU60" s="230"/>
      <c r="AV60" s="231"/>
      <c r="AW60" s="231"/>
      <c r="AX60" s="231"/>
      <c r="AY60" s="231"/>
      <c r="AZ60" s="231"/>
      <c r="BA60" s="231"/>
      <c r="BB60" s="231"/>
      <c r="BC60" s="231"/>
      <c r="BD60" s="231"/>
      <c r="BE60" s="231"/>
      <c r="BF60" s="231"/>
      <c r="BG60" s="231"/>
      <c r="BH60" s="231"/>
      <c r="BI60" s="232"/>
      <c r="BJ60" s="232"/>
      <c r="BK60" s="232"/>
      <c r="BL60" s="232"/>
      <c r="BM60" s="232"/>
      <c r="BN60" s="232"/>
      <c r="BO60" s="232"/>
      <c r="BP60" s="232"/>
      <c r="BQ60" s="232"/>
      <c r="BR60" s="232"/>
      <c r="BS60" s="232"/>
      <c r="BT60" s="232"/>
      <c r="BU60" s="232"/>
      <c r="BV60" s="232"/>
      <c r="BW60" s="232"/>
      <c r="BX60" s="232"/>
      <c r="BY60" s="232"/>
      <c r="BZ60" s="232"/>
      <c r="CA60" s="233"/>
      <c r="CB60" s="233"/>
      <c r="CC60" s="233"/>
      <c r="CD60" s="233"/>
      <c r="CE60" s="233"/>
      <c r="CF60" s="233"/>
      <c r="CG60" s="233"/>
      <c r="CH60" s="233"/>
      <c r="CI60" s="233"/>
      <c r="CJ60" s="233"/>
      <c r="CK60" s="234"/>
      <c r="CL60" s="234"/>
      <c r="CM60" s="234"/>
      <c r="CN60" s="234"/>
      <c r="CO60" s="234"/>
      <c r="CP60" s="234"/>
      <c r="CQ60" s="234"/>
      <c r="CR60" s="234"/>
      <c r="CS60" s="234"/>
      <c r="CT60" s="234"/>
      <c r="CU60" s="234"/>
      <c r="CV60" s="234"/>
      <c r="CW60" s="234"/>
      <c r="CX60" s="235"/>
      <c r="CY60" s="235"/>
      <c r="CZ60" s="236"/>
      <c r="DA60" s="234"/>
      <c r="DB60" s="234"/>
      <c r="DC60" s="237"/>
      <c r="DD60" s="11"/>
      <c r="DE60" s="7"/>
      <c r="DF60" s="7"/>
      <c r="DG60" s="7"/>
    </row>
    <row r="61" spans="1:111" ht="12" customHeight="1" x14ac:dyDescent="0.3">
      <c r="A61" s="8"/>
      <c r="B61" s="28"/>
      <c r="C61" s="28"/>
      <c r="D61" s="28"/>
      <c r="E61" s="226"/>
      <c r="F61" s="227"/>
      <c r="G61" s="228"/>
      <c r="H61" s="229"/>
      <c r="I61" s="230"/>
      <c r="J61" s="230"/>
      <c r="K61" s="230"/>
      <c r="L61" s="230"/>
      <c r="M61" s="230"/>
      <c r="N61" s="230"/>
      <c r="O61" s="230"/>
      <c r="P61" s="230"/>
      <c r="Q61" s="230"/>
      <c r="R61" s="230"/>
      <c r="S61" s="230"/>
      <c r="T61" s="230"/>
      <c r="U61" s="230"/>
      <c r="V61" s="230"/>
      <c r="W61" s="230"/>
      <c r="X61" s="230"/>
      <c r="Y61" s="230"/>
      <c r="Z61" s="230"/>
      <c r="AA61" s="230"/>
      <c r="AB61" s="230"/>
      <c r="AC61" s="230"/>
      <c r="AD61" s="230"/>
      <c r="AE61" s="230"/>
      <c r="AF61" s="230"/>
      <c r="AG61" s="230"/>
      <c r="AH61" s="230"/>
      <c r="AI61" s="230"/>
      <c r="AJ61" s="230"/>
      <c r="AK61" s="230"/>
      <c r="AL61" s="230"/>
      <c r="AM61" s="230"/>
      <c r="AN61" s="230"/>
      <c r="AO61" s="230"/>
      <c r="AP61" s="230"/>
      <c r="AQ61" s="230"/>
      <c r="AR61" s="230"/>
      <c r="AS61" s="230"/>
      <c r="AT61" s="230"/>
      <c r="AU61" s="230"/>
      <c r="AV61" s="231"/>
      <c r="AW61" s="231"/>
      <c r="AX61" s="231"/>
      <c r="AY61" s="231"/>
      <c r="AZ61" s="231"/>
      <c r="BA61" s="231"/>
      <c r="BB61" s="231"/>
      <c r="BC61" s="231"/>
      <c r="BD61" s="231"/>
      <c r="BE61" s="231"/>
      <c r="BF61" s="231"/>
      <c r="BG61" s="231"/>
      <c r="BH61" s="231"/>
      <c r="BI61" s="232"/>
      <c r="BJ61" s="232"/>
      <c r="BK61" s="232"/>
      <c r="BL61" s="232"/>
      <c r="BM61" s="232"/>
      <c r="BN61" s="232"/>
      <c r="BO61" s="232"/>
      <c r="BP61" s="232"/>
      <c r="BQ61" s="232"/>
      <c r="BR61" s="232"/>
      <c r="BS61" s="232"/>
      <c r="BT61" s="232"/>
      <c r="BU61" s="232"/>
      <c r="BV61" s="232"/>
      <c r="BW61" s="232"/>
      <c r="BX61" s="232"/>
      <c r="BY61" s="232"/>
      <c r="BZ61" s="232"/>
      <c r="CA61" s="233"/>
      <c r="CB61" s="233"/>
      <c r="CC61" s="233"/>
      <c r="CD61" s="233"/>
      <c r="CE61" s="233"/>
      <c r="CF61" s="233"/>
      <c r="CG61" s="233"/>
      <c r="CH61" s="233"/>
      <c r="CI61" s="233"/>
      <c r="CJ61" s="233"/>
      <c r="CK61" s="234"/>
      <c r="CL61" s="234"/>
      <c r="CM61" s="234"/>
      <c r="CN61" s="234"/>
      <c r="CO61" s="234"/>
      <c r="CP61" s="234"/>
      <c r="CQ61" s="234"/>
      <c r="CR61" s="234"/>
      <c r="CS61" s="234"/>
      <c r="CT61" s="234"/>
      <c r="CU61" s="234"/>
      <c r="CV61" s="234"/>
      <c r="CW61" s="234"/>
      <c r="CX61" s="235"/>
      <c r="CY61" s="235"/>
      <c r="CZ61" s="236"/>
      <c r="DA61" s="234"/>
      <c r="DB61" s="234"/>
      <c r="DC61" s="237"/>
      <c r="DD61" s="11"/>
      <c r="DE61" s="7"/>
      <c r="DF61" s="7"/>
      <c r="DG61" s="7"/>
    </row>
    <row r="62" spans="1:111" ht="20.100000000000001" customHeight="1" x14ac:dyDescent="0.3">
      <c r="A62" s="8"/>
      <c r="B62" s="28"/>
      <c r="C62" s="28"/>
      <c r="D62" s="28"/>
      <c r="E62" s="226"/>
      <c r="F62" s="227" t="s">
        <v>20</v>
      </c>
      <c r="G62" s="228"/>
      <c r="H62" s="229"/>
      <c r="I62" s="230"/>
      <c r="J62" s="230"/>
      <c r="K62" s="230"/>
      <c r="L62" s="230"/>
      <c r="M62" s="230"/>
      <c r="N62" s="230"/>
      <c r="O62" s="230"/>
      <c r="P62" s="230"/>
      <c r="Q62" s="230"/>
      <c r="R62" s="230"/>
      <c r="S62" s="230"/>
      <c r="T62" s="230"/>
      <c r="U62" s="230"/>
      <c r="V62" s="230"/>
      <c r="W62" s="230"/>
      <c r="X62" s="230"/>
      <c r="Y62" s="230"/>
      <c r="Z62" s="230"/>
      <c r="AA62" s="230"/>
      <c r="AB62" s="230"/>
      <c r="AC62" s="230"/>
      <c r="AD62" s="230"/>
      <c r="AE62" s="230"/>
      <c r="AF62" s="230"/>
      <c r="AG62" s="230"/>
      <c r="AH62" s="230"/>
      <c r="AI62" s="230"/>
      <c r="AJ62" s="230"/>
      <c r="AK62" s="230"/>
      <c r="AL62" s="230"/>
      <c r="AM62" s="230"/>
      <c r="AN62" s="230"/>
      <c r="AO62" s="230"/>
      <c r="AP62" s="230"/>
      <c r="AQ62" s="230"/>
      <c r="AR62" s="230"/>
      <c r="AS62" s="230"/>
      <c r="AT62" s="230"/>
      <c r="AU62" s="230"/>
      <c r="AV62" s="231"/>
      <c r="AW62" s="231"/>
      <c r="AX62" s="231"/>
      <c r="AY62" s="231"/>
      <c r="AZ62" s="231"/>
      <c r="BA62" s="231"/>
      <c r="BB62" s="231"/>
      <c r="BC62" s="231"/>
      <c r="BD62" s="231"/>
      <c r="BE62" s="231"/>
      <c r="BF62" s="231"/>
      <c r="BG62" s="231"/>
      <c r="BH62" s="231"/>
      <c r="BI62" s="232"/>
      <c r="BJ62" s="232"/>
      <c r="BK62" s="232"/>
      <c r="BL62" s="232"/>
      <c r="BM62" s="232"/>
      <c r="BN62" s="232"/>
      <c r="BO62" s="232"/>
      <c r="BP62" s="232"/>
      <c r="BQ62" s="232"/>
      <c r="BR62" s="232"/>
      <c r="BS62" s="232"/>
      <c r="BT62" s="232"/>
      <c r="BU62" s="232"/>
      <c r="BV62" s="232"/>
      <c r="BW62" s="232"/>
      <c r="BX62" s="232"/>
      <c r="BY62" s="232"/>
      <c r="BZ62" s="232"/>
      <c r="CA62" s="233"/>
      <c r="CB62" s="233"/>
      <c r="CC62" s="233"/>
      <c r="CD62" s="233"/>
      <c r="CE62" s="233"/>
      <c r="CF62" s="233"/>
      <c r="CG62" s="233"/>
      <c r="CH62" s="233"/>
      <c r="CI62" s="233"/>
      <c r="CJ62" s="233"/>
      <c r="CK62" s="234"/>
      <c r="CL62" s="234"/>
      <c r="CM62" s="234"/>
      <c r="CN62" s="234"/>
      <c r="CO62" s="234"/>
      <c r="CP62" s="234"/>
      <c r="CQ62" s="234"/>
      <c r="CR62" s="234"/>
      <c r="CS62" s="234"/>
      <c r="CT62" s="234"/>
      <c r="CU62" s="234"/>
      <c r="CV62" s="234"/>
      <c r="CW62" s="234"/>
      <c r="CX62" s="235"/>
      <c r="CY62" s="235"/>
      <c r="CZ62" s="236"/>
      <c r="DA62" s="234"/>
      <c r="DB62" s="234"/>
      <c r="DC62" s="237"/>
      <c r="DD62" s="11"/>
      <c r="DE62" s="7"/>
      <c r="DF62" s="7"/>
      <c r="DG62" s="7"/>
    </row>
    <row r="63" spans="1:111" ht="12.95" customHeight="1" x14ac:dyDescent="0.3">
      <c r="A63" s="8"/>
      <c r="B63" s="28"/>
      <c r="C63" s="28"/>
      <c r="D63" s="28"/>
      <c r="E63" s="226"/>
      <c r="F63" s="227"/>
      <c r="G63" s="228"/>
      <c r="H63" s="229"/>
      <c r="I63" s="230"/>
      <c r="J63" s="230"/>
      <c r="K63" s="230"/>
      <c r="L63" s="230"/>
      <c r="M63" s="230"/>
      <c r="N63" s="230"/>
      <c r="O63" s="230"/>
      <c r="P63" s="230"/>
      <c r="Q63" s="230"/>
      <c r="R63" s="230"/>
      <c r="S63" s="230"/>
      <c r="T63" s="230"/>
      <c r="U63" s="230"/>
      <c r="V63" s="230"/>
      <c r="W63" s="230"/>
      <c r="X63" s="230"/>
      <c r="Y63" s="230"/>
      <c r="Z63" s="230"/>
      <c r="AA63" s="230"/>
      <c r="AB63" s="230"/>
      <c r="AC63" s="230"/>
      <c r="AD63" s="230"/>
      <c r="AE63" s="230"/>
      <c r="AF63" s="230"/>
      <c r="AG63" s="230"/>
      <c r="AH63" s="230"/>
      <c r="AI63" s="230"/>
      <c r="AJ63" s="230"/>
      <c r="AK63" s="230"/>
      <c r="AL63" s="230"/>
      <c r="AM63" s="230"/>
      <c r="AN63" s="230"/>
      <c r="AO63" s="230"/>
      <c r="AP63" s="230"/>
      <c r="AQ63" s="230"/>
      <c r="AR63" s="230"/>
      <c r="AS63" s="230"/>
      <c r="AT63" s="241" t="s">
        <v>21</v>
      </c>
      <c r="AU63" s="247"/>
      <c r="AV63" s="239"/>
      <c r="AW63" s="239"/>
      <c r="AX63" s="248"/>
      <c r="AY63" s="248"/>
      <c r="AZ63" s="248"/>
      <c r="BA63" s="248"/>
      <c r="BB63" s="248"/>
      <c r="BC63" s="248"/>
      <c r="BD63" s="248"/>
      <c r="BE63" s="248"/>
      <c r="BF63" s="248"/>
      <c r="BG63" s="248"/>
      <c r="BH63" s="248"/>
      <c r="BI63" s="244" t="s">
        <v>22</v>
      </c>
      <c r="BJ63" s="249"/>
      <c r="BK63" s="249"/>
      <c r="BL63" s="232"/>
      <c r="BM63" s="232"/>
      <c r="BN63" s="232"/>
      <c r="BO63" s="232"/>
      <c r="BP63" s="232"/>
      <c r="BQ63" s="232"/>
      <c r="BR63" s="232"/>
      <c r="BS63" s="239"/>
      <c r="BT63" s="239"/>
      <c r="BU63" s="249"/>
      <c r="BV63" s="249"/>
      <c r="BW63" s="249"/>
      <c r="BX63" s="249"/>
      <c r="BY63" s="249"/>
      <c r="BZ63" s="249"/>
      <c r="CA63" s="250"/>
      <c r="CB63" s="250"/>
      <c r="CC63" s="220"/>
      <c r="CD63" s="220"/>
      <c r="CE63" s="220"/>
      <c r="CF63" s="220"/>
      <c r="CG63" s="220"/>
      <c r="CH63" s="241" t="s">
        <v>23</v>
      </c>
      <c r="CI63" s="220"/>
      <c r="CJ63" s="239"/>
      <c r="CK63" s="186"/>
      <c r="CL63" s="239"/>
      <c r="CM63" s="186"/>
      <c r="CN63" s="186"/>
      <c r="CO63" s="186"/>
      <c r="CP63" s="186"/>
      <c r="CQ63" s="234"/>
      <c r="CR63" s="239"/>
      <c r="CS63" s="239"/>
      <c r="CT63" s="220"/>
      <c r="CU63" s="220"/>
      <c r="CV63" s="186"/>
      <c r="CW63" s="234"/>
      <c r="CX63" s="235"/>
      <c r="CY63" s="235"/>
      <c r="CZ63" s="236"/>
      <c r="DA63" s="234"/>
      <c r="DB63" s="234"/>
      <c r="DC63" s="237"/>
      <c r="DD63" s="11"/>
      <c r="DE63" s="7"/>
      <c r="DF63" s="7"/>
      <c r="DG63" s="7"/>
    </row>
    <row r="64" spans="1:111" ht="20.100000000000001" customHeight="1" x14ac:dyDescent="0.3">
      <c r="A64" s="8"/>
      <c r="B64" s="28"/>
      <c r="C64" s="28"/>
      <c r="D64" s="28"/>
      <c r="E64" s="226"/>
      <c r="F64" s="227" t="s">
        <v>24</v>
      </c>
      <c r="G64" s="228"/>
      <c r="H64" s="229"/>
      <c r="I64" s="230"/>
      <c r="J64" s="230"/>
      <c r="K64" s="230"/>
      <c r="L64" s="230"/>
      <c r="M64" s="230"/>
      <c r="N64" s="230"/>
      <c r="O64" s="230"/>
      <c r="P64" s="230"/>
      <c r="Q64" s="230"/>
      <c r="R64" s="230"/>
      <c r="S64" s="230"/>
      <c r="T64" s="230"/>
      <c r="U64" s="230"/>
      <c r="V64" s="230"/>
      <c r="W64" s="230"/>
      <c r="X64" s="230"/>
      <c r="Y64" s="230"/>
      <c r="Z64" s="230"/>
      <c r="AA64" s="230"/>
      <c r="AB64" s="230"/>
      <c r="AC64" s="230"/>
      <c r="AD64" s="230"/>
      <c r="AE64" s="230"/>
      <c r="AF64" s="230"/>
      <c r="AG64" s="230"/>
      <c r="AH64" s="230"/>
      <c r="AI64" s="230"/>
      <c r="AJ64" s="230"/>
      <c r="AK64" s="230"/>
      <c r="AL64" s="230"/>
      <c r="AM64" s="230"/>
      <c r="AN64" s="230"/>
      <c r="AO64" s="230"/>
      <c r="AP64" s="230"/>
      <c r="AQ64" s="230"/>
      <c r="AR64" s="230"/>
      <c r="AS64" s="230"/>
      <c r="AT64" s="230"/>
      <c r="AU64" s="230"/>
      <c r="AV64" s="231"/>
      <c r="AW64" s="231"/>
      <c r="AX64" s="231"/>
      <c r="AY64" s="231"/>
      <c r="AZ64" s="231"/>
      <c r="BA64" s="231"/>
      <c r="BB64" s="231"/>
      <c r="BC64" s="231"/>
      <c r="BD64" s="231"/>
      <c r="BE64" s="231"/>
      <c r="BF64" s="231"/>
      <c r="BG64" s="231"/>
      <c r="BH64" s="231"/>
      <c r="BI64" s="232"/>
      <c r="BJ64" s="232"/>
      <c r="BK64" s="232"/>
      <c r="BL64" s="232"/>
      <c r="BM64" s="232"/>
      <c r="BN64" s="232"/>
      <c r="BO64" s="232"/>
      <c r="BP64" s="232"/>
      <c r="BQ64" s="232"/>
      <c r="BR64" s="232"/>
      <c r="BS64" s="232"/>
      <c r="BT64" s="232"/>
      <c r="BU64" s="232"/>
      <c r="BV64" s="232"/>
      <c r="BW64" s="232"/>
      <c r="BX64" s="232"/>
      <c r="BY64" s="232"/>
      <c r="BZ64" s="232"/>
      <c r="CA64" s="233"/>
      <c r="CB64" s="233"/>
      <c r="CC64" s="233"/>
      <c r="CD64" s="233"/>
      <c r="CE64" s="233"/>
      <c r="CF64" s="233"/>
      <c r="CG64" s="233"/>
      <c r="CH64" s="233"/>
      <c r="CI64" s="233"/>
      <c r="CJ64" s="233"/>
      <c r="CK64" s="234"/>
      <c r="CL64" s="234"/>
      <c r="CM64" s="234"/>
      <c r="CN64" s="234"/>
      <c r="CO64" s="234"/>
      <c r="CP64" s="234"/>
      <c r="CQ64" s="234"/>
      <c r="CR64" s="234"/>
      <c r="CS64" s="234"/>
      <c r="CT64" s="234"/>
      <c r="CU64" s="234"/>
      <c r="CV64" s="234"/>
      <c r="CW64" s="234"/>
      <c r="CX64" s="235"/>
      <c r="CY64" s="235"/>
      <c r="CZ64" s="236"/>
      <c r="DA64" s="234"/>
      <c r="DB64" s="234"/>
      <c r="DC64" s="237"/>
      <c r="DD64" s="11"/>
      <c r="DE64" s="7"/>
      <c r="DF64" s="7"/>
      <c r="DG64" s="7"/>
    </row>
    <row r="65" spans="1:111" ht="12" customHeight="1" x14ac:dyDescent="0.25">
      <c r="A65" s="8"/>
      <c r="B65" s="28"/>
      <c r="C65" s="28"/>
      <c r="D65" s="28"/>
      <c r="E65" s="226"/>
      <c r="F65" s="221"/>
      <c r="G65" s="239"/>
      <c r="H65" s="251"/>
      <c r="I65" s="241" t="s">
        <v>25</v>
      </c>
      <c r="J65" s="241"/>
      <c r="K65" s="241"/>
      <c r="L65" s="241"/>
      <c r="M65" s="241"/>
      <c r="N65" s="241"/>
      <c r="O65" s="241"/>
      <c r="P65" s="241"/>
      <c r="Q65" s="241"/>
      <c r="R65" s="241"/>
      <c r="S65" s="241"/>
      <c r="T65" s="241"/>
      <c r="U65" s="241"/>
      <c r="V65" s="241"/>
      <c r="W65" s="241"/>
      <c r="X65" s="241"/>
      <c r="Y65" s="241"/>
      <c r="Z65" s="242"/>
      <c r="AA65" s="242"/>
      <c r="AB65" s="242"/>
      <c r="AC65" s="242"/>
      <c r="AD65" s="242"/>
      <c r="AE65" s="241"/>
      <c r="AF65" s="241"/>
      <c r="AG65" s="241"/>
      <c r="AH65" s="241"/>
      <c r="AI65" s="241"/>
      <c r="AJ65" s="242"/>
      <c r="AK65" s="241"/>
      <c r="AL65" s="242"/>
      <c r="AM65" s="241"/>
      <c r="AN65" s="241"/>
      <c r="AO65" s="241"/>
      <c r="AP65" s="241"/>
      <c r="AQ65" s="241"/>
      <c r="AR65" s="241"/>
      <c r="AS65" s="241"/>
      <c r="AT65" s="241"/>
      <c r="AU65" s="241"/>
      <c r="AV65" s="241"/>
      <c r="AW65" s="241"/>
      <c r="AX65" s="241"/>
      <c r="AY65" s="241"/>
      <c r="AZ65" s="241"/>
      <c r="BA65" s="241"/>
      <c r="BB65" s="241"/>
      <c r="BC65" s="241"/>
      <c r="BD65" s="241"/>
      <c r="BE65" s="241"/>
      <c r="BF65" s="241"/>
      <c r="BG65" s="241"/>
      <c r="BH65" s="241"/>
      <c r="BI65" s="241"/>
      <c r="BJ65" s="241"/>
      <c r="BK65" s="241"/>
      <c r="BL65" s="241"/>
      <c r="BM65" s="241"/>
      <c r="BN65" s="241"/>
      <c r="BO65" s="241"/>
      <c r="BP65" s="241"/>
      <c r="BQ65" s="241"/>
      <c r="BR65" s="241"/>
      <c r="BS65" s="241"/>
      <c r="BT65" s="241"/>
      <c r="BU65" s="241"/>
      <c r="BV65" s="241"/>
      <c r="BW65" s="241"/>
      <c r="BX65" s="241"/>
      <c r="BY65" s="241"/>
      <c r="BZ65" s="241"/>
      <c r="CA65" s="241"/>
      <c r="CB65" s="241"/>
      <c r="CC65" s="241"/>
      <c r="CD65" s="241"/>
      <c r="CE65" s="241"/>
      <c r="CF65" s="241"/>
      <c r="CG65" s="241"/>
      <c r="CH65" s="241"/>
      <c r="CI65" s="241"/>
      <c r="CJ65" s="241"/>
      <c r="CK65" s="241"/>
      <c r="CL65" s="241"/>
      <c r="CM65" s="241"/>
      <c r="CN65" s="241"/>
      <c r="CO65" s="241"/>
      <c r="CP65" s="241"/>
      <c r="CQ65" s="241"/>
      <c r="CR65" s="186"/>
      <c r="CS65" s="186"/>
      <c r="CT65" s="186"/>
      <c r="CU65" s="186"/>
      <c r="CV65" s="186"/>
      <c r="CW65" s="241"/>
      <c r="CX65" s="244"/>
      <c r="CY65" s="221"/>
      <c r="CZ65" s="252"/>
      <c r="DA65" s="234"/>
      <c r="DB65" s="234"/>
      <c r="DC65" s="237"/>
      <c r="DD65" s="11"/>
      <c r="DE65" s="7"/>
      <c r="DF65" s="7"/>
      <c r="DG65" s="7"/>
    </row>
    <row r="66" spans="1:111" ht="24.95" customHeight="1" x14ac:dyDescent="0.3">
      <c r="A66" s="8"/>
      <c r="B66" s="28"/>
      <c r="C66" s="28"/>
      <c r="D66" s="28"/>
      <c r="E66" s="253"/>
      <c r="F66" s="254"/>
      <c r="G66" s="254"/>
      <c r="H66" s="254"/>
      <c r="I66" s="254"/>
      <c r="J66" s="254"/>
      <c r="K66" s="254"/>
      <c r="L66" s="254"/>
      <c r="M66" s="254"/>
      <c r="N66" s="254"/>
      <c r="O66" s="254"/>
      <c r="P66" s="254"/>
      <c r="Q66" s="254"/>
      <c r="R66" s="254"/>
      <c r="S66" s="254"/>
      <c r="T66" s="254"/>
      <c r="U66" s="254"/>
      <c r="V66" s="254"/>
      <c r="W66" s="254"/>
      <c r="X66" s="254"/>
      <c r="Y66" s="254"/>
      <c r="Z66" s="254"/>
      <c r="AA66" s="254"/>
      <c r="AB66" s="254"/>
      <c r="AC66" s="254"/>
      <c r="AD66" s="254"/>
      <c r="AE66" s="254"/>
      <c r="AF66" s="254"/>
      <c r="AG66" s="254"/>
      <c r="AH66" s="254"/>
      <c r="AI66" s="254"/>
      <c r="AJ66" s="254"/>
      <c r="AK66" s="254"/>
      <c r="AL66" s="254"/>
      <c r="AM66" s="254"/>
      <c r="AN66" s="254"/>
      <c r="AO66" s="254"/>
      <c r="AP66" s="254"/>
      <c r="AQ66" s="254"/>
      <c r="AR66" s="254"/>
      <c r="AS66" s="254"/>
      <c r="AT66" s="254"/>
      <c r="AU66" s="254"/>
      <c r="AV66" s="255"/>
      <c r="AW66" s="256"/>
      <c r="AX66" s="256"/>
      <c r="AY66" s="256"/>
      <c r="AZ66" s="256"/>
      <c r="BA66" s="256"/>
      <c r="BB66" s="256"/>
      <c r="BC66" s="256"/>
      <c r="BD66" s="256"/>
      <c r="BE66" s="256"/>
      <c r="BF66" s="256"/>
      <c r="BG66" s="256"/>
      <c r="BH66" s="256"/>
      <c r="BI66" s="257"/>
      <c r="BJ66" s="258"/>
      <c r="BK66" s="258"/>
      <c r="BL66" s="258"/>
      <c r="BM66" s="258"/>
      <c r="BN66" s="258"/>
      <c r="BO66" s="258"/>
      <c r="BP66" s="258"/>
      <c r="BQ66" s="258"/>
      <c r="BR66" s="258"/>
      <c r="BS66" s="258"/>
      <c r="BT66" s="258"/>
      <c r="BU66" s="258"/>
      <c r="BV66" s="258"/>
      <c r="BW66" s="258"/>
      <c r="BX66" s="258"/>
      <c r="BY66" s="258"/>
      <c r="BZ66" s="258"/>
      <c r="CA66" s="218"/>
      <c r="CB66" s="218"/>
      <c r="CC66" s="218"/>
      <c r="CD66" s="218"/>
      <c r="CE66" s="218"/>
      <c r="CF66" s="218"/>
      <c r="CG66" s="218"/>
      <c r="CH66" s="218"/>
      <c r="CI66" s="218"/>
      <c r="CJ66" s="218"/>
      <c r="CK66" s="259"/>
      <c r="CL66" s="259"/>
      <c r="CM66" s="259"/>
      <c r="CN66" s="259"/>
      <c r="CO66" s="259"/>
      <c r="CP66" s="259"/>
      <c r="CQ66" s="259"/>
      <c r="CR66" s="259"/>
      <c r="CS66" s="259"/>
      <c r="CT66" s="259"/>
      <c r="CU66" s="259"/>
      <c r="CV66" s="259"/>
      <c r="CW66" s="259"/>
      <c r="CX66" s="259"/>
      <c r="CY66" s="260"/>
      <c r="CZ66" s="261"/>
      <c r="DA66" s="262"/>
      <c r="DB66" s="262"/>
      <c r="DC66" s="223"/>
      <c r="DD66" s="11"/>
      <c r="DE66" s="7"/>
      <c r="DF66" s="7"/>
      <c r="DG66" s="7"/>
    </row>
    <row r="67" spans="1:111" ht="12" customHeight="1" x14ac:dyDescent="0.25">
      <c r="A67" s="8"/>
      <c r="B67" s="28"/>
      <c r="C67" s="28"/>
      <c r="D67" s="28"/>
      <c r="E67" s="263"/>
      <c r="F67" s="244" t="s">
        <v>26</v>
      </c>
      <c r="G67" s="244"/>
      <c r="H67" s="241"/>
      <c r="I67" s="241"/>
      <c r="J67" s="241"/>
      <c r="K67" s="241"/>
      <c r="L67" s="241"/>
      <c r="M67" s="241"/>
      <c r="N67" s="241"/>
      <c r="O67" s="241"/>
      <c r="P67" s="241"/>
      <c r="Q67" s="241"/>
      <c r="R67" s="241"/>
      <c r="S67" s="241"/>
      <c r="T67" s="241"/>
      <c r="U67" s="241"/>
      <c r="V67" s="241"/>
      <c r="W67" s="241"/>
      <c r="X67" s="241"/>
      <c r="Y67" s="241"/>
      <c r="Z67" s="241"/>
      <c r="AA67" s="241"/>
      <c r="AB67" s="241"/>
      <c r="AC67" s="241"/>
      <c r="AD67" s="241"/>
      <c r="AE67" s="241"/>
      <c r="AF67" s="241"/>
      <c r="AG67" s="241"/>
      <c r="AH67" s="241"/>
      <c r="AI67" s="241"/>
      <c r="AJ67" s="241"/>
      <c r="AK67" s="245"/>
      <c r="AL67" s="241"/>
      <c r="AM67" s="241"/>
      <c r="AN67" s="241"/>
      <c r="AO67" s="241"/>
      <c r="AP67" s="241"/>
      <c r="AQ67" s="241"/>
      <c r="AR67" s="241"/>
      <c r="AS67" s="241"/>
      <c r="AT67" s="241"/>
      <c r="AU67" s="241"/>
      <c r="AV67" s="241"/>
      <c r="AW67" s="241"/>
      <c r="AX67" s="241"/>
      <c r="AY67" s="241"/>
      <c r="AZ67" s="241"/>
      <c r="BA67" s="241"/>
      <c r="BB67" s="241"/>
      <c r="BC67" s="241"/>
      <c r="BD67" s="241"/>
      <c r="BE67" s="241"/>
      <c r="BF67" s="241"/>
      <c r="BG67" s="241"/>
      <c r="BH67" s="241"/>
      <c r="BI67" s="241"/>
      <c r="BJ67" s="245" t="s">
        <v>27</v>
      </c>
      <c r="BK67" s="186"/>
      <c r="BL67" s="186"/>
      <c r="BM67" s="186"/>
      <c r="BN67" s="186"/>
      <c r="BO67" s="186"/>
      <c r="BP67" s="186"/>
      <c r="BQ67" s="186"/>
      <c r="BR67" s="186"/>
      <c r="BS67" s="186"/>
      <c r="BT67" s="186"/>
      <c r="BU67" s="186"/>
      <c r="BV67" s="186"/>
      <c r="BW67" s="186"/>
      <c r="BX67" s="186"/>
      <c r="BY67" s="186"/>
      <c r="BZ67" s="186"/>
      <c r="CA67" s="186"/>
      <c r="CB67" s="186"/>
      <c r="CC67" s="186"/>
      <c r="CD67" s="186"/>
      <c r="CE67" s="186"/>
      <c r="CF67" s="186"/>
      <c r="CG67" s="186"/>
      <c r="CH67" s="186"/>
      <c r="CI67" s="186"/>
      <c r="CJ67" s="186"/>
      <c r="CK67" s="186"/>
      <c r="CL67" s="186"/>
      <c r="CM67" s="186"/>
      <c r="CN67" s="186"/>
      <c r="CO67" s="186"/>
      <c r="CP67" s="186"/>
      <c r="CQ67" s="186"/>
      <c r="CR67" s="186"/>
      <c r="CS67" s="186"/>
      <c r="CT67" s="186"/>
      <c r="CU67" s="186"/>
      <c r="CV67" s="186"/>
      <c r="CW67" s="186"/>
      <c r="CX67" s="221"/>
      <c r="CY67" s="221"/>
      <c r="CZ67" s="252"/>
      <c r="DA67" s="186"/>
      <c r="DB67" s="186"/>
      <c r="DC67" s="223"/>
      <c r="DD67" s="11"/>
      <c r="DE67" s="7"/>
      <c r="DF67" s="7"/>
      <c r="DG67" s="7"/>
    </row>
    <row r="68" spans="1:111" ht="0.95" customHeight="1" x14ac:dyDescent="0.25">
      <c r="A68" s="8"/>
      <c r="B68" s="28"/>
      <c r="C68" s="28"/>
      <c r="D68" s="28"/>
      <c r="E68" s="13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  <c r="BE68" s="14"/>
      <c r="BF68" s="14"/>
      <c r="BG68" s="14"/>
      <c r="BH68" s="14"/>
      <c r="BI68" s="14"/>
      <c r="BJ68" s="14"/>
      <c r="BK68" s="14"/>
      <c r="BL68" s="14"/>
      <c r="BM68" s="14"/>
      <c r="BN68" s="14"/>
      <c r="BO68" s="14"/>
      <c r="BP68" s="14"/>
      <c r="BQ68" s="14"/>
      <c r="BR68" s="14"/>
      <c r="BS68" s="14"/>
      <c r="BT68" s="14"/>
      <c r="BU68" s="14"/>
      <c r="BV68" s="14"/>
      <c r="BW68" s="14"/>
      <c r="BX68" s="14"/>
      <c r="BY68" s="14"/>
      <c r="BZ68" s="14"/>
      <c r="CA68" s="14"/>
      <c r="CB68" s="14"/>
      <c r="CC68" s="14"/>
      <c r="CD68" s="14"/>
      <c r="CE68" s="14"/>
      <c r="CF68" s="14"/>
      <c r="CG68" s="14"/>
      <c r="CH68" s="14"/>
      <c r="CI68" s="14"/>
      <c r="CJ68" s="14"/>
      <c r="CK68" s="14"/>
      <c r="CL68" s="14"/>
      <c r="CM68" s="14"/>
      <c r="CN68" s="14"/>
      <c r="CO68" s="14"/>
      <c r="CP68" s="14"/>
      <c r="CQ68" s="14"/>
      <c r="CR68" s="14"/>
      <c r="CS68" s="14"/>
      <c r="CT68" s="14"/>
      <c r="CU68" s="14"/>
      <c r="CV68" s="14"/>
      <c r="CW68" s="14"/>
      <c r="CX68" s="14"/>
      <c r="CY68" s="14"/>
      <c r="CZ68" s="14"/>
      <c r="DA68" s="14"/>
      <c r="DB68" s="14"/>
      <c r="DC68" s="15"/>
      <c r="DD68" s="11"/>
      <c r="DE68" s="7"/>
      <c r="DF68" s="7"/>
      <c r="DG68" s="7"/>
    </row>
    <row r="69" spans="1:111" ht="3" customHeight="1" thickBot="1" x14ac:dyDescent="0.3">
      <c r="A69" s="20"/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21"/>
      <c r="AS69" s="21"/>
      <c r="AT69" s="21"/>
      <c r="AU69" s="21"/>
      <c r="AV69" s="21"/>
      <c r="AW69" s="21"/>
      <c r="AX69" s="21"/>
      <c r="AY69" s="21"/>
      <c r="AZ69" s="21"/>
      <c r="BA69" s="21"/>
      <c r="BB69" s="21"/>
      <c r="BC69" s="21"/>
      <c r="BD69" s="21"/>
      <c r="BE69" s="21"/>
      <c r="BF69" s="21"/>
      <c r="BG69" s="21"/>
      <c r="BH69" s="21"/>
      <c r="BI69" s="21"/>
      <c r="BJ69" s="21"/>
      <c r="BK69" s="21"/>
      <c r="BL69" s="21"/>
      <c r="BM69" s="21"/>
      <c r="BN69" s="21"/>
      <c r="BO69" s="21"/>
      <c r="BP69" s="21"/>
      <c r="BQ69" s="21"/>
      <c r="BR69" s="21"/>
      <c r="BS69" s="21"/>
      <c r="BT69" s="21"/>
      <c r="BU69" s="21"/>
      <c r="BV69" s="21"/>
      <c r="BW69" s="21"/>
      <c r="BX69" s="21"/>
      <c r="BY69" s="21"/>
      <c r="BZ69" s="21"/>
      <c r="CA69" s="21"/>
      <c r="CB69" s="21"/>
      <c r="CC69" s="21"/>
      <c r="CD69" s="21"/>
      <c r="CE69" s="21"/>
      <c r="CF69" s="21"/>
      <c r="CG69" s="21"/>
      <c r="CH69" s="21"/>
      <c r="CI69" s="21"/>
      <c r="CJ69" s="21"/>
      <c r="CK69" s="21"/>
      <c r="CL69" s="21"/>
      <c r="CM69" s="21"/>
      <c r="CN69" s="21"/>
      <c r="CO69" s="21"/>
      <c r="CP69" s="21"/>
      <c r="CQ69" s="21"/>
      <c r="CR69" s="21"/>
      <c r="CS69" s="21"/>
      <c r="CT69" s="21"/>
      <c r="CU69" s="21"/>
      <c r="CV69" s="21"/>
      <c r="CW69" s="21"/>
      <c r="CX69" s="21"/>
      <c r="CY69" s="21"/>
      <c r="CZ69" s="21"/>
      <c r="DA69" s="21"/>
      <c r="DB69" s="21"/>
      <c r="DC69" s="21"/>
      <c r="DD69" s="22"/>
      <c r="DE69" s="7"/>
      <c r="DF69" s="7"/>
      <c r="DG69" s="7"/>
    </row>
    <row r="70" spans="1:111" ht="12" customHeight="1" x14ac:dyDescent="0.2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  <c r="CG70" s="7"/>
      <c r="CH70" s="7"/>
      <c r="CI70" s="7"/>
      <c r="CJ70" s="7"/>
      <c r="CK70" s="7"/>
      <c r="CL70" s="7"/>
      <c r="CM70" s="7"/>
      <c r="CN70" s="7"/>
      <c r="CO70" s="7"/>
      <c r="CP70" s="7"/>
      <c r="CQ70" s="3"/>
      <c r="CR70" s="7"/>
      <c r="CS70" s="7"/>
      <c r="CT70" s="7"/>
      <c r="CU70" s="7"/>
      <c r="CV70" s="7"/>
      <c r="CW70" s="7"/>
      <c r="CX70" s="7"/>
      <c r="CY70" s="7"/>
      <c r="CZ70" s="7"/>
      <c r="DA70" s="7"/>
      <c r="DB70" s="7"/>
      <c r="DC70" s="73" t="s">
        <v>123</v>
      </c>
      <c r="DD70" s="7"/>
      <c r="DE70" s="7"/>
      <c r="DF70" s="7"/>
      <c r="DG70" s="7"/>
    </row>
    <row r="71" spans="1:111" s="51" customFormat="1" ht="14.1" customHeight="1" x14ac:dyDescent="0.25">
      <c r="A71" s="59"/>
      <c r="B71" s="59"/>
      <c r="C71" s="59"/>
      <c r="D71" s="59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8"/>
      <c r="AK71" s="38"/>
      <c r="AL71" s="38"/>
      <c r="AM71" s="38"/>
      <c r="AN71" s="38"/>
      <c r="AO71" s="38"/>
      <c r="AP71" s="38"/>
      <c r="AQ71" s="38"/>
      <c r="AR71" s="38"/>
      <c r="AS71" s="38"/>
      <c r="AT71" s="38"/>
      <c r="AU71" s="38"/>
      <c r="AV71" s="38"/>
      <c r="AW71" s="38"/>
      <c r="AX71" s="38"/>
      <c r="AY71" s="38"/>
      <c r="AZ71" s="38"/>
      <c r="BA71" s="38"/>
      <c r="BB71" s="38"/>
      <c r="BC71" s="38"/>
      <c r="BD71" s="38"/>
      <c r="BE71" s="38"/>
      <c r="BF71" s="38"/>
      <c r="BG71" s="38"/>
      <c r="BH71" s="38"/>
      <c r="BI71" s="38"/>
      <c r="BJ71" s="38"/>
      <c r="BK71" s="38"/>
      <c r="BL71" s="38"/>
      <c r="BM71" s="38"/>
      <c r="BN71" s="38"/>
      <c r="BO71" s="38"/>
      <c r="BP71" s="38"/>
      <c r="BQ71" s="38"/>
      <c r="BR71" s="38"/>
      <c r="BS71" s="38"/>
      <c r="BT71" s="38"/>
      <c r="BU71" s="38"/>
      <c r="BV71" s="38"/>
      <c r="BW71" s="38"/>
      <c r="BX71" s="38"/>
      <c r="BY71" s="38"/>
      <c r="BZ71" s="38"/>
      <c r="CA71" s="38"/>
      <c r="CB71" s="38"/>
      <c r="CC71" s="38"/>
      <c r="CD71" s="38"/>
      <c r="CE71" s="38"/>
      <c r="CF71" s="38"/>
      <c r="CG71" s="38"/>
      <c r="CH71" s="38"/>
      <c r="CI71" s="38"/>
      <c r="CJ71" s="38"/>
      <c r="CK71" s="38"/>
      <c r="CL71" s="38"/>
      <c r="CM71" s="38"/>
      <c r="CN71" s="38"/>
      <c r="CO71" s="38"/>
      <c r="CP71" s="38"/>
      <c r="CQ71" s="38"/>
      <c r="CR71" s="38"/>
      <c r="CS71" s="38"/>
      <c r="CT71" s="38"/>
      <c r="CU71" s="38"/>
      <c r="CV71" s="38"/>
      <c r="CW71" s="38"/>
      <c r="CX71" s="38"/>
      <c r="CY71" s="38"/>
      <c r="CZ71" s="38"/>
      <c r="DA71" s="38"/>
      <c r="DB71" s="38"/>
      <c r="DC71" s="38"/>
      <c r="DD71" s="38"/>
    </row>
    <row r="73" spans="1:111" s="316" customFormat="1" ht="26.25" x14ac:dyDescent="0.4">
      <c r="A73" s="317" t="s">
        <v>170</v>
      </c>
      <c r="B73" s="317"/>
      <c r="C73" s="317"/>
      <c r="D73" s="317"/>
      <c r="E73" s="317"/>
      <c r="F73" s="317"/>
      <c r="G73" s="317"/>
    </row>
  </sheetData>
  <mergeCells count="95">
    <mergeCell ref="J44:K44"/>
    <mergeCell ref="I40:AA40"/>
    <mergeCell ref="J43:K43"/>
    <mergeCell ref="AE44:AJ44"/>
    <mergeCell ref="AE42:AJ42"/>
    <mergeCell ref="AE43:AJ43"/>
    <mergeCell ref="J42:K42"/>
    <mergeCell ref="J41:K41"/>
    <mergeCell ref="AX41:AY41"/>
    <mergeCell ref="AE41:AJ41"/>
    <mergeCell ref="AO25:AS25"/>
    <mergeCell ref="AT25:AV25"/>
    <mergeCell ref="AW25:AY25"/>
    <mergeCell ref="AN30:AU30"/>
    <mergeCell ref="CJ25:CL25"/>
    <mergeCell ref="CM25:CO25"/>
    <mergeCell ref="BE29:BL29"/>
    <mergeCell ref="CH29:CO29"/>
    <mergeCell ref="AL29:AV29"/>
    <mergeCell ref="AF28:CA28"/>
    <mergeCell ref="CE30:CS30"/>
    <mergeCell ref="BC25:BE25"/>
    <mergeCell ref="AZ25:BB25"/>
    <mergeCell ref="CW17:DA17"/>
    <mergeCell ref="BM20:DA20"/>
    <mergeCell ref="CN28:CY28"/>
    <mergeCell ref="BI25:BK25"/>
    <mergeCell ref="BF25:BH25"/>
    <mergeCell ref="BS25:BW25"/>
    <mergeCell ref="BX25:BZ25"/>
    <mergeCell ref="CA25:CC25"/>
    <mergeCell ref="CD25:CF25"/>
    <mergeCell ref="CG25:CI25"/>
    <mergeCell ref="CH17:CK17"/>
    <mergeCell ref="F17:AE17"/>
    <mergeCell ref="AK17:AS17"/>
    <mergeCell ref="AU17:AY17"/>
    <mergeCell ref="CM17:CU17"/>
    <mergeCell ref="G20:K20"/>
    <mergeCell ref="AJ20:AN20"/>
    <mergeCell ref="M20:AF20"/>
    <mergeCell ref="AP20:BJ20"/>
    <mergeCell ref="BF17:CF17"/>
    <mergeCell ref="F8:AY8"/>
    <mergeCell ref="F11:AY11"/>
    <mergeCell ref="F14:AY14"/>
    <mergeCell ref="BF8:DA8"/>
    <mergeCell ref="BF11:DA11"/>
    <mergeCell ref="BF14:DA14"/>
    <mergeCell ref="AC33:BI33"/>
    <mergeCell ref="BI50:BT50"/>
    <mergeCell ref="BI51:BT51"/>
    <mergeCell ref="BI52:BT52"/>
    <mergeCell ref="BO36:BW36"/>
    <mergeCell ref="BI47:BT47"/>
    <mergeCell ref="AN51:AY51"/>
    <mergeCell ref="AN52:AY52"/>
    <mergeCell ref="X37:AF37"/>
    <mergeCell ref="BO37:BW37"/>
    <mergeCell ref="AR38:BC38"/>
    <mergeCell ref="CB51:CM51"/>
    <mergeCell ref="CB52:CM52"/>
    <mergeCell ref="BI49:BT49"/>
    <mergeCell ref="AX42:AY42"/>
    <mergeCell ref="BO43:CI43"/>
    <mergeCell ref="AN48:AY48"/>
    <mergeCell ref="BI48:BT48"/>
    <mergeCell ref="AN47:AY47"/>
    <mergeCell ref="AE31:AF31"/>
    <mergeCell ref="AM31:AN31"/>
    <mergeCell ref="AV31:AW31"/>
    <mergeCell ref="BX31:CN31"/>
    <mergeCell ref="BU31:BV31"/>
    <mergeCell ref="BK31:BL31"/>
    <mergeCell ref="AN50:AY50"/>
    <mergeCell ref="AX43:AY43"/>
    <mergeCell ref="AX44:AY44"/>
    <mergeCell ref="BX33:DA33"/>
    <mergeCell ref="CX32:DA32"/>
    <mergeCell ref="CJ36:CR36"/>
    <mergeCell ref="AD34:BE34"/>
    <mergeCell ref="AR35:BC35"/>
    <mergeCell ref="CA35:CM35"/>
    <mergeCell ref="CH34:DA34"/>
    <mergeCell ref="CL42:CQ42"/>
    <mergeCell ref="CL41:CQ41"/>
    <mergeCell ref="CB49:CM49"/>
    <mergeCell ref="CB50:CM50"/>
    <mergeCell ref="X36:AF36"/>
    <mergeCell ref="AT36:BB36"/>
    <mergeCell ref="CB48:CM48"/>
    <mergeCell ref="CB47:CM47"/>
    <mergeCell ref="CL44:CQ44"/>
    <mergeCell ref="CL43:CQ43"/>
    <mergeCell ref="AN49:AY49"/>
  </mergeCells>
  <phoneticPr fontId="0" type="noConversion"/>
  <dataValidations count="5">
    <dataValidation type="list" allowBlank="1" showInputMessage="1" showErrorMessage="1" sqref="AE31:AF31 J41:K44 BU31:BV31 AM31:AN31 AV31:AW31 BK31:BL31 AX41:AY44" xr:uid="{00000000-0002-0000-0000-000000000000}">
      <formula1>"x"</formula1>
    </dataValidation>
    <dataValidation type="list" allowBlank="1" showInputMessage="1" showErrorMessage="1" sqref="CX32:DA32" xr:uid="{00000000-0002-0000-0000-000001000000}">
      <formula1>"Yes, No"</formula1>
    </dataValidation>
    <dataValidation type="list" allowBlank="1" showInputMessage="1" showErrorMessage="1" promptTitle="Air pressure at nozzle(s) - PSIG" prompt="The valid pressures are 30, 40, 50, 60, 70, 80, 90 or 100 PSIG" sqref="BE29:BL29" xr:uid="{00000000-0002-0000-0000-000002000000}">
      <formula1>"30, 40, 50, 60, 70, 80, 90, 100"</formula1>
    </dataValidation>
    <dataValidation type="list" allowBlank="1" showInputMessage="1" showErrorMessage="1" sqref="CK32:CN32 CO31:CO32" xr:uid="{00000000-0002-0000-0000-000003000000}">
      <formula1>"'1/8, '3/16, '1/4, '5/16, '3/8, '7/16, '1/2, '5/8, '3/4, '1"</formula1>
    </dataValidation>
    <dataValidation type="list" allowBlank="1" showInputMessage="1" showErrorMessage="1" sqref="CE30:CS30" xr:uid="{00000000-0002-0000-0000-000004000000}">
      <formula1>"1/8 or 0.1250,3/16 or 0.1875,1/4 or 0.2500, 5/16 or 0.3125, 3/8 or 0.3750, 7/16 or 0.4375, 1/2 or 0.5000, 5/8 or 0.6250, 3/4 or 0.07500, 1 or 1.0000"</formula1>
    </dataValidation>
  </dataValidations>
  <printOptions horizontalCentered="1" verticalCentered="1" gridLinesSet="0"/>
  <pageMargins left="0.15" right="0.15" top="0.25" bottom="0.3" header="0.5" footer="0.5"/>
  <pageSetup scale="81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2"/>
  <sheetViews>
    <sheetView topLeftCell="A16" workbookViewId="0">
      <selection activeCell="C5" sqref="C5"/>
    </sheetView>
  </sheetViews>
  <sheetFormatPr defaultRowHeight="15.75" x14ac:dyDescent="0.25"/>
  <cols>
    <col min="1" max="1" width="11.33203125" style="106" bestFit="1" customWidth="1"/>
    <col min="2" max="2" width="8.88671875" style="106"/>
    <col min="5" max="5" width="9.44140625" bestFit="1" customWidth="1"/>
  </cols>
  <sheetData>
    <row r="1" spans="1:10" x14ac:dyDescent="0.25">
      <c r="A1" s="300" t="s">
        <v>96</v>
      </c>
      <c r="B1" s="300"/>
      <c r="C1" s="301" t="s">
        <v>106</v>
      </c>
      <c r="D1" s="301"/>
      <c r="E1" s="301"/>
      <c r="F1" s="301"/>
      <c r="G1" s="301"/>
      <c r="H1" s="301"/>
      <c r="I1" s="301"/>
      <c r="J1" s="301"/>
    </row>
    <row r="2" spans="1:10" x14ac:dyDescent="0.25">
      <c r="A2" s="300"/>
      <c r="B2" s="300"/>
      <c r="C2" s="301" t="s">
        <v>107</v>
      </c>
      <c r="D2" s="301"/>
      <c r="E2" s="301"/>
      <c r="F2" s="301"/>
      <c r="G2" s="301"/>
      <c r="H2" s="301"/>
      <c r="I2" s="301"/>
      <c r="J2" s="301"/>
    </row>
    <row r="3" spans="1:10" x14ac:dyDescent="0.25">
      <c r="A3" s="300"/>
      <c r="B3" s="300"/>
      <c r="C3" s="198">
        <v>30</v>
      </c>
      <c r="D3" s="198">
        <v>40</v>
      </c>
      <c r="E3" s="198">
        <v>50</v>
      </c>
      <c r="F3" s="198">
        <v>60</v>
      </c>
      <c r="G3" s="198">
        <v>70</v>
      </c>
      <c r="H3" s="198">
        <v>80</v>
      </c>
      <c r="I3" s="198">
        <v>90</v>
      </c>
      <c r="J3" s="198">
        <v>100</v>
      </c>
    </row>
    <row r="4" spans="1:10" x14ac:dyDescent="0.25">
      <c r="A4" s="199" t="s">
        <v>97</v>
      </c>
      <c r="B4" s="197">
        <f>1/8</f>
        <v>0.125</v>
      </c>
      <c r="C4" s="200">
        <v>28</v>
      </c>
      <c r="D4" s="200">
        <v>35</v>
      </c>
      <c r="E4" s="200">
        <v>42</v>
      </c>
      <c r="F4" s="200">
        <v>49</v>
      </c>
      <c r="G4" s="200">
        <v>55</v>
      </c>
      <c r="H4" s="200">
        <v>63</v>
      </c>
      <c r="I4" s="200">
        <v>70</v>
      </c>
      <c r="J4" s="200">
        <v>77</v>
      </c>
    </row>
    <row r="5" spans="1:10" x14ac:dyDescent="0.25">
      <c r="A5" s="199" t="s">
        <v>98</v>
      </c>
      <c r="B5" s="197">
        <f>3/16</f>
        <v>0.1875</v>
      </c>
      <c r="C5" s="200">
        <v>65</v>
      </c>
      <c r="D5" s="200">
        <v>80</v>
      </c>
      <c r="E5" s="200">
        <v>94</v>
      </c>
      <c r="F5" s="200">
        <v>107</v>
      </c>
      <c r="G5" s="200">
        <v>122</v>
      </c>
      <c r="H5" s="200">
        <v>135</v>
      </c>
      <c r="I5" s="200">
        <v>149</v>
      </c>
      <c r="J5" s="200">
        <v>165</v>
      </c>
    </row>
    <row r="6" spans="1:10" x14ac:dyDescent="0.25">
      <c r="A6" s="199" t="s">
        <v>99</v>
      </c>
      <c r="B6" s="197">
        <v>0.25</v>
      </c>
      <c r="C6" s="200">
        <v>109</v>
      </c>
      <c r="D6" s="200">
        <v>138</v>
      </c>
      <c r="E6" s="200">
        <v>168</v>
      </c>
      <c r="F6" s="200">
        <v>195</v>
      </c>
      <c r="G6" s="200">
        <v>221</v>
      </c>
      <c r="H6" s="200">
        <v>255</v>
      </c>
      <c r="I6" s="200">
        <v>280</v>
      </c>
      <c r="J6" s="200">
        <v>309</v>
      </c>
    </row>
    <row r="7" spans="1:10" x14ac:dyDescent="0.25">
      <c r="A7" s="199" t="s">
        <v>100</v>
      </c>
      <c r="B7" s="197">
        <f>5/16</f>
        <v>0.3125</v>
      </c>
      <c r="C7" s="200">
        <v>205</v>
      </c>
      <c r="D7" s="200">
        <v>247</v>
      </c>
      <c r="E7" s="200">
        <v>292</v>
      </c>
      <c r="F7" s="200">
        <v>354</v>
      </c>
      <c r="G7" s="200">
        <v>377</v>
      </c>
      <c r="H7" s="200">
        <v>420</v>
      </c>
      <c r="I7" s="200">
        <v>462</v>
      </c>
      <c r="J7" s="200">
        <v>507</v>
      </c>
    </row>
    <row r="8" spans="1:10" x14ac:dyDescent="0.25">
      <c r="A8" s="199" t="s">
        <v>101</v>
      </c>
      <c r="B8" s="197">
        <v>0.375</v>
      </c>
      <c r="C8" s="200">
        <v>285</v>
      </c>
      <c r="D8" s="200">
        <v>355</v>
      </c>
      <c r="E8" s="200">
        <v>417</v>
      </c>
      <c r="F8" s="200">
        <v>477</v>
      </c>
      <c r="G8" s="200">
        <v>540</v>
      </c>
      <c r="H8" s="200">
        <v>600</v>
      </c>
      <c r="I8" s="200">
        <v>657</v>
      </c>
      <c r="J8" s="200">
        <v>720</v>
      </c>
    </row>
    <row r="9" spans="1:10" x14ac:dyDescent="0.25">
      <c r="A9" s="199" t="s">
        <v>102</v>
      </c>
      <c r="B9" s="197">
        <f>7/16</f>
        <v>0.4375</v>
      </c>
      <c r="C9" s="200">
        <v>385</v>
      </c>
      <c r="D9" s="200">
        <v>472</v>
      </c>
      <c r="E9" s="200">
        <v>560</v>
      </c>
      <c r="F9" s="200">
        <v>645</v>
      </c>
      <c r="G9" s="200">
        <v>755</v>
      </c>
      <c r="H9" s="200">
        <v>820</v>
      </c>
      <c r="I9" s="200">
        <v>905</v>
      </c>
      <c r="J9" s="200">
        <v>940</v>
      </c>
    </row>
    <row r="10" spans="1:10" x14ac:dyDescent="0.25">
      <c r="A10" s="199" t="s">
        <v>103</v>
      </c>
      <c r="B10" s="197">
        <v>0.5</v>
      </c>
      <c r="C10" s="200">
        <v>503</v>
      </c>
      <c r="D10" s="200">
        <v>615</v>
      </c>
      <c r="E10" s="200">
        <v>725</v>
      </c>
      <c r="F10" s="200">
        <v>835</v>
      </c>
      <c r="G10" s="200">
        <v>945</v>
      </c>
      <c r="H10" s="200">
        <v>1050</v>
      </c>
      <c r="I10" s="200">
        <v>1160</v>
      </c>
      <c r="J10" s="200">
        <v>1265</v>
      </c>
    </row>
    <row r="11" spans="1:10" x14ac:dyDescent="0.25">
      <c r="A11" s="199" t="s">
        <v>104</v>
      </c>
      <c r="B11" s="197">
        <v>0.625</v>
      </c>
      <c r="C11" s="200">
        <v>820</v>
      </c>
      <c r="D11" s="200">
        <v>990</v>
      </c>
      <c r="E11" s="200">
        <v>1170</v>
      </c>
      <c r="F11" s="200">
        <v>1336</v>
      </c>
      <c r="G11" s="200">
        <v>1510</v>
      </c>
      <c r="H11" s="200">
        <v>1680</v>
      </c>
      <c r="I11" s="200">
        <v>1850</v>
      </c>
      <c r="J11" s="200">
        <v>2030</v>
      </c>
    </row>
    <row r="12" spans="1:10" x14ac:dyDescent="0.25">
      <c r="A12" s="199" t="s">
        <v>105</v>
      </c>
      <c r="B12" s="197">
        <v>0.75</v>
      </c>
      <c r="C12" s="200">
        <v>1140</v>
      </c>
      <c r="D12" s="200">
        <v>1420</v>
      </c>
      <c r="E12" s="200">
        <v>1670</v>
      </c>
      <c r="F12" s="200">
        <v>1915</v>
      </c>
      <c r="G12" s="200">
        <v>2160</v>
      </c>
      <c r="H12" s="200">
        <v>2400</v>
      </c>
      <c r="I12" s="200">
        <v>2630</v>
      </c>
      <c r="J12" s="200">
        <v>2880</v>
      </c>
    </row>
    <row r="13" spans="1:10" x14ac:dyDescent="0.25">
      <c r="A13" s="197">
        <v>1</v>
      </c>
      <c r="B13" s="197">
        <v>1</v>
      </c>
      <c r="C13" s="200">
        <v>2030</v>
      </c>
      <c r="D13" s="200">
        <v>2460</v>
      </c>
      <c r="E13" s="200">
        <v>2900</v>
      </c>
      <c r="F13" s="200">
        <v>3340</v>
      </c>
      <c r="G13" s="200">
        <v>3780</v>
      </c>
      <c r="H13" s="200">
        <v>4200</v>
      </c>
      <c r="I13" s="200">
        <v>4640</v>
      </c>
      <c r="J13" s="200">
        <v>5060</v>
      </c>
    </row>
    <row r="15" spans="1:10" x14ac:dyDescent="0.25">
      <c r="B15" s="204" t="s">
        <v>126</v>
      </c>
      <c r="C15" s="205">
        <f>Abrasive_Blasting!BE29</f>
        <v>0</v>
      </c>
      <c r="D15" t="s">
        <v>125</v>
      </c>
    </row>
    <row r="16" spans="1:10" x14ac:dyDescent="0.25">
      <c r="B16" s="204" t="s">
        <v>127</v>
      </c>
      <c r="C16" s="208" t="e">
        <f>1*RIGHT(Abrasive_Blasting!CE30, 6)</f>
        <v>#VALUE!</v>
      </c>
      <c r="D16" t="s">
        <v>128</v>
      </c>
      <c r="F16" s="207"/>
    </row>
    <row r="17" spans="1:8" x14ac:dyDescent="0.25">
      <c r="B17" s="204" t="s">
        <v>129</v>
      </c>
      <c r="C17" s="205">
        <f>Abrasive_Blasting!AN30</f>
        <v>0</v>
      </c>
      <c r="D17" t="s">
        <v>131</v>
      </c>
    </row>
    <row r="18" spans="1:8" x14ac:dyDescent="0.25">
      <c r="B18" s="204" t="s">
        <v>130</v>
      </c>
      <c r="C18" s="209" t="e">
        <f>VLOOKUP(C16,$B3:$J$13,(C15/10-1))</f>
        <v>#VALUE!</v>
      </c>
      <c r="D18" t="s">
        <v>31</v>
      </c>
    </row>
    <row r="19" spans="1:8" x14ac:dyDescent="0.25">
      <c r="H19" s="206"/>
    </row>
    <row r="21" spans="1:8" x14ac:dyDescent="0.25">
      <c r="A21" s="302" t="s">
        <v>133</v>
      </c>
      <c r="B21" s="302"/>
      <c r="C21" s="302"/>
    </row>
    <row r="22" spans="1:8" ht="18" x14ac:dyDescent="0.25">
      <c r="A22" s="197" t="s">
        <v>134</v>
      </c>
      <c r="B22" s="197" t="s">
        <v>135</v>
      </c>
      <c r="C22" s="301" t="s">
        <v>138</v>
      </c>
      <c r="D22" s="301"/>
      <c r="E22" s="301"/>
      <c r="F22" s="301" t="s">
        <v>37</v>
      </c>
      <c r="G22" s="301"/>
    </row>
    <row r="23" spans="1:8" x14ac:dyDescent="0.25">
      <c r="A23" s="197"/>
      <c r="B23" s="197"/>
      <c r="C23" s="197" t="s">
        <v>136</v>
      </c>
      <c r="D23" s="197" t="s">
        <v>137</v>
      </c>
      <c r="E23" s="197" t="s">
        <v>139</v>
      </c>
      <c r="F23" s="304" t="s">
        <v>144</v>
      </c>
      <c r="G23" s="304"/>
    </row>
    <row r="24" spans="1:8" x14ac:dyDescent="0.25">
      <c r="A24" s="197" t="s">
        <v>132</v>
      </c>
      <c r="B24" s="212">
        <f>Abrasive_Blasting!$AE$31</f>
        <v>0</v>
      </c>
      <c r="C24" s="211">
        <v>99</v>
      </c>
      <c r="D24" s="213">
        <f>Abrasive_Blasting!$AD$34</f>
        <v>0</v>
      </c>
      <c r="E24" s="214">
        <f>LARGE(C24:D24,1)</f>
        <v>99</v>
      </c>
      <c r="F24" s="299">
        <f>84*(99/E24)^2.94</f>
        <v>84</v>
      </c>
      <c r="G24" s="299"/>
    </row>
    <row r="25" spans="1:8" x14ac:dyDescent="0.25">
      <c r="A25" s="197" t="s">
        <v>140</v>
      </c>
      <c r="B25" s="212">
        <f>Abrasive_Blasting!$AM$31</f>
        <v>0</v>
      </c>
      <c r="C25" s="211">
        <v>160</v>
      </c>
      <c r="D25" s="213">
        <f>Abrasive_Blasting!$AD$34</f>
        <v>0</v>
      </c>
      <c r="E25" s="214">
        <f>LARGE(C25:D25,1)</f>
        <v>160</v>
      </c>
      <c r="F25" s="299">
        <f>84*(99/E25)^2.94</f>
        <v>20.48019131031306</v>
      </c>
      <c r="G25" s="299"/>
    </row>
    <row r="26" spans="1:8" x14ac:dyDescent="0.25">
      <c r="A26" s="197" t="s">
        <v>141</v>
      </c>
      <c r="B26" s="212">
        <f>Abrasive_Blasting!$AV$31</f>
        <v>0</v>
      </c>
      <c r="C26" s="211">
        <v>487</v>
      </c>
      <c r="D26" s="213">
        <f>Abrasive_Blasting!$AD$34</f>
        <v>0</v>
      </c>
      <c r="E26" s="214">
        <f>LARGE(C26:D26,1)</f>
        <v>487</v>
      </c>
      <c r="F26" s="299">
        <f>84*(99/E26)^2.94</f>
        <v>0.77644663513941681</v>
      </c>
      <c r="G26" s="299"/>
    </row>
    <row r="27" spans="1:8" x14ac:dyDescent="0.25">
      <c r="A27" s="197" t="s">
        <v>142</v>
      </c>
      <c r="B27" s="212">
        <f>Abrasive_Blasting!$BK$31</f>
        <v>0</v>
      </c>
      <c r="C27" s="211">
        <v>60</v>
      </c>
      <c r="D27" s="213">
        <f>Abrasive_Blasting!$AD$34</f>
        <v>0</v>
      </c>
      <c r="E27" s="214">
        <f>LARGE(C27:D27,1)</f>
        <v>60</v>
      </c>
      <c r="F27" s="299">
        <f>84*(99/E27)^2.94</f>
        <v>366.16942836081455</v>
      </c>
      <c r="G27" s="299"/>
    </row>
    <row r="28" spans="1:8" x14ac:dyDescent="0.25">
      <c r="A28" s="197" t="s">
        <v>116</v>
      </c>
      <c r="B28" s="212">
        <f>Abrasive_Blasting!$BU$31</f>
        <v>0</v>
      </c>
      <c r="C28" s="211">
        <v>0</v>
      </c>
      <c r="D28" s="213">
        <f>Abrasive_Blasting!$AD$34</f>
        <v>0</v>
      </c>
      <c r="E28" s="214">
        <f>LARGE(C28:D28,1)</f>
        <v>0</v>
      </c>
      <c r="F28" s="299" t="e">
        <f>84*(99/E28)^2.94</f>
        <v>#DIV/0!</v>
      </c>
      <c r="G28" s="299"/>
    </row>
    <row r="29" spans="1:8" x14ac:dyDescent="0.25">
      <c r="A29" s="204" t="s">
        <v>143</v>
      </c>
      <c r="B29" s="303">
        <f>Abrasive_Blasting!$AD$34</f>
        <v>0</v>
      </c>
      <c r="C29" s="303"/>
      <c r="D29" s="303"/>
      <c r="E29" s="303"/>
    </row>
    <row r="30" spans="1:8" x14ac:dyDescent="0.25">
      <c r="C30" s="210"/>
      <c r="D30" s="210"/>
      <c r="E30" s="210"/>
    </row>
    <row r="31" spans="1:8" x14ac:dyDescent="0.25">
      <c r="C31" s="210"/>
      <c r="D31" s="204" t="s">
        <v>147</v>
      </c>
      <c r="E31" s="215" t="e">
        <f>C18*(IF(B24="x",E24,IF(B25="x",E25,IF(B26="x",E26,IF(B27="x",E27,IF(B28="x",E28,"Error"))))))/99</f>
        <v>#VALUE!</v>
      </c>
      <c r="F31" t="s">
        <v>145</v>
      </c>
    </row>
    <row r="32" spans="1:8" x14ac:dyDescent="0.25">
      <c r="D32" s="204" t="s">
        <v>146</v>
      </c>
      <c r="E32" s="216" t="str">
        <f>(IF(B24="x",F24,IF(B25="x",F25,IF(B26="x",F26,IF(B27="x",F27,IF(B28="x",F28,"Error"))))))</f>
        <v>Error</v>
      </c>
      <c r="F32" t="s">
        <v>148</v>
      </c>
    </row>
  </sheetData>
  <mergeCells count="13">
    <mergeCell ref="B29:E29"/>
    <mergeCell ref="F22:G22"/>
    <mergeCell ref="F23:G23"/>
    <mergeCell ref="F24:G24"/>
    <mergeCell ref="F25:G25"/>
    <mergeCell ref="F26:G26"/>
    <mergeCell ref="F27:G27"/>
    <mergeCell ref="F28:G28"/>
    <mergeCell ref="A1:B3"/>
    <mergeCell ref="C1:J1"/>
    <mergeCell ref="C2:J2"/>
    <mergeCell ref="A21:C21"/>
    <mergeCell ref="C22:E22"/>
  </mergeCells>
  <phoneticPr fontId="23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6"/>
  <sheetViews>
    <sheetView workbookViewId="0">
      <selection activeCell="B26" sqref="B26"/>
    </sheetView>
  </sheetViews>
  <sheetFormatPr defaultRowHeight="15.75" x14ac:dyDescent="0.25"/>
  <cols>
    <col min="1" max="1" width="2.77734375" customWidth="1"/>
    <col min="2" max="2" width="30.77734375" customWidth="1"/>
    <col min="3" max="3" width="20.77734375" customWidth="1"/>
    <col min="4" max="4" width="16.77734375" style="106" customWidth="1"/>
    <col min="5" max="5" width="13.33203125" style="63" customWidth="1"/>
    <col min="6" max="7" width="8.88671875" style="63"/>
  </cols>
  <sheetData>
    <row r="1" spans="2:7" ht="16.5" thickBot="1" x14ac:dyDescent="0.3"/>
    <row r="2" spans="2:7" ht="27" thickTop="1" x14ac:dyDescent="0.4">
      <c r="B2" s="309" t="s">
        <v>89</v>
      </c>
      <c r="C2" s="310"/>
      <c r="D2" s="310"/>
      <c r="E2" s="310"/>
      <c r="F2" s="310"/>
      <c r="G2" s="311"/>
    </row>
    <row r="3" spans="2:7" ht="20.25" x14ac:dyDescent="0.3">
      <c r="B3" s="312" t="s">
        <v>47</v>
      </c>
      <c r="C3" s="280"/>
      <c r="D3" s="313"/>
      <c r="E3" s="314" t="s">
        <v>167</v>
      </c>
      <c r="F3" s="280"/>
      <c r="G3" s="315"/>
    </row>
    <row r="4" spans="2:7" ht="18.75" x14ac:dyDescent="0.25">
      <c r="B4" s="124" t="s">
        <v>35</v>
      </c>
      <c r="C4" s="113" t="s">
        <v>36</v>
      </c>
      <c r="D4" s="305" t="s">
        <v>37</v>
      </c>
      <c r="E4" s="306"/>
      <c r="F4" s="307" t="s">
        <v>58</v>
      </c>
      <c r="G4" s="308"/>
    </row>
    <row r="5" spans="2:7" ht="19.5" thickBot="1" x14ac:dyDescent="0.3">
      <c r="B5" s="126"/>
      <c r="C5" s="115"/>
      <c r="D5" s="116" t="s">
        <v>59</v>
      </c>
      <c r="E5" s="140" t="s">
        <v>56</v>
      </c>
      <c r="F5" s="145" t="s">
        <v>42</v>
      </c>
      <c r="G5" s="125" t="s">
        <v>43</v>
      </c>
    </row>
    <row r="6" spans="2:7" x14ac:dyDescent="0.25">
      <c r="B6" s="127" t="s">
        <v>38</v>
      </c>
      <c r="C6" s="114" t="s">
        <v>41</v>
      </c>
      <c r="D6" s="112"/>
      <c r="E6" s="141"/>
      <c r="F6" s="141"/>
      <c r="G6" s="138"/>
    </row>
    <row r="7" spans="2:7" x14ac:dyDescent="0.25">
      <c r="B7" s="128"/>
      <c r="C7" s="109" t="s">
        <v>44</v>
      </c>
      <c r="D7" s="107">
        <v>27</v>
      </c>
      <c r="E7" s="142">
        <f t="shared" ref="E7:E12" si="0">2*D7</f>
        <v>54</v>
      </c>
      <c r="F7" s="146">
        <f>$E$11/E7</f>
        <v>0.48148148148148145</v>
      </c>
      <c r="G7" s="135">
        <f>$E$12/E7</f>
        <v>4.8148148148148148E-2</v>
      </c>
    </row>
    <row r="8" spans="2:7" ht="18.75" x14ac:dyDescent="0.25">
      <c r="B8" s="128"/>
      <c r="C8" s="109" t="s">
        <v>54</v>
      </c>
      <c r="D8" s="148">
        <f>27+(55-27)*(7.7-5)/(10-5)</f>
        <v>42.120000000000005</v>
      </c>
      <c r="E8" s="149">
        <f t="shared" si="0"/>
        <v>84.240000000000009</v>
      </c>
      <c r="F8" s="146">
        <f>$E$11/E8</f>
        <v>0.30864197530864196</v>
      </c>
      <c r="G8" s="135">
        <f>$E$12/E8</f>
        <v>3.0864197530864196E-2</v>
      </c>
    </row>
    <row r="9" spans="2:7" x14ac:dyDescent="0.25">
      <c r="B9" s="128"/>
      <c r="C9" s="109" t="s">
        <v>45</v>
      </c>
      <c r="D9" s="107">
        <v>55</v>
      </c>
      <c r="E9" s="142">
        <f t="shared" si="0"/>
        <v>110</v>
      </c>
      <c r="F9" s="146">
        <f>$E$11/E9</f>
        <v>0.23636363636363636</v>
      </c>
      <c r="G9" s="135">
        <f>$E$12/E9</f>
        <v>2.3636363636363636E-2</v>
      </c>
    </row>
    <row r="10" spans="2:7" x14ac:dyDescent="0.25">
      <c r="B10" s="128"/>
      <c r="C10" s="109" t="s">
        <v>46</v>
      </c>
      <c r="D10" s="107">
        <v>91</v>
      </c>
      <c r="E10" s="142">
        <f t="shared" si="0"/>
        <v>182</v>
      </c>
      <c r="F10" s="146">
        <f>$E$11/E10</f>
        <v>0.14285714285714285</v>
      </c>
      <c r="G10" s="135">
        <f>$E$12/E10</f>
        <v>1.4285714285714287E-2</v>
      </c>
    </row>
    <row r="11" spans="2:7" x14ac:dyDescent="0.25">
      <c r="B11" s="128"/>
      <c r="C11" s="108" t="s">
        <v>42</v>
      </c>
      <c r="D11" s="107">
        <v>13</v>
      </c>
      <c r="E11" s="142">
        <f t="shared" si="0"/>
        <v>26</v>
      </c>
      <c r="F11" s="142"/>
      <c r="G11" s="136"/>
    </row>
    <row r="12" spans="2:7" x14ac:dyDescent="0.25">
      <c r="B12" s="128"/>
      <c r="C12" s="108" t="s">
        <v>43</v>
      </c>
      <c r="D12" s="107">
        <v>1.3</v>
      </c>
      <c r="E12" s="142">
        <f t="shared" si="0"/>
        <v>2.6</v>
      </c>
      <c r="F12" s="142"/>
      <c r="G12" s="136"/>
    </row>
    <row r="13" spans="2:7" ht="16.5" thickBot="1" x14ac:dyDescent="0.3">
      <c r="B13" s="126"/>
      <c r="C13" s="110"/>
      <c r="D13" s="111"/>
      <c r="E13" s="143"/>
      <c r="F13" s="143"/>
      <c r="G13" s="139"/>
    </row>
    <row r="14" spans="2:7" x14ac:dyDescent="0.25">
      <c r="B14" s="127" t="s">
        <v>40</v>
      </c>
      <c r="C14" s="117" t="s">
        <v>41</v>
      </c>
      <c r="D14" s="118">
        <v>0.69</v>
      </c>
      <c r="E14" s="144">
        <f>2*D14</f>
        <v>1.38</v>
      </c>
      <c r="F14" s="147">
        <v>1</v>
      </c>
      <c r="G14" s="137">
        <v>1</v>
      </c>
    </row>
    <row r="15" spans="2:7" x14ac:dyDescent="0.25">
      <c r="B15" s="128" t="s">
        <v>39</v>
      </c>
      <c r="C15" s="108" t="s">
        <v>42</v>
      </c>
      <c r="D15" s="107">
        <v>0.69</v>
      </c>
      <c r="E15" s="142">
        <f>2*D15</f>
        <v>1.38</v>
      </c>
      <c r="F15" s="146">
        <v>1</v>
      </c>
      <c r="G15" s="135">
        <v>1</v>
      </c>
    </row>
    <row r="16" spans="2:7" s="63" customFormat="1" ht="16.5" thickBot="1" x14ac:dyDescent="0.3">
      <c r="B16" s="129"/>
      <c r="C16" s="130" t="s">
        <v>43</v>
      </c>
      <c r="D16" s="131">
        <v>0.69</v>
      </c>
      <c r="E16" s="132">
        <f>2*D16</f>
        <v>1.38</v>
      </c>
      <c r="F16" s="133">
        <v>1</v>
      </c>
      <c r="G16" s="134">
        <v>1</v>
      </c>
    </row>
    <row r="17" spans="1:3" s="63" customFormat="1" ht="16.5" thickTop="1" x14ac:dyDescent="0.25">
      <c r="B17" s="60"/>
    </row>
    <row r="18" spans="1:3" s="63" customFormat="1" x14ac:dyDescent="0.25">
      <c r="A18" s="123" t="s">
        <v>48</v>
      </c>
      <c r="B18" s="60" t="s">
        <v>51</v>
      </c>
    </row>
    <row r="19" spans="1:3" s="63" customFormat="1" x14ac:dyDescent="0.25">
      <c r="A19" s="123"/>
      <c r="B19" s="122" t="s">
        <v>52</v>
      </c>
    </row>
    <row r="20" spans="1:3" x14ac:dyDescent="0.25">
      <c r="A20" s="63"/>
      <c r="B20" s="63"/>
      <c r="C20" s="121" t="s">
        <v>49</v>
      </c>
    </row>
    <row r="21" spans="1:3" x14ac:dyDescent="0.25">
      <c r="A21" s="123"/>
      <c r="B21" s="122" t="s">
        <v>53</v>
      </c>
    </row>
    <row r="22" spans="1:3" x14ac:dyDescent="0.25">
      <c r="A22" s="123"/>
      <c r="B22" s="63"/>
      <c r="C22" s="120" t="s">
        <v>50</v>
      </c>
    </row>
    <row r="23" spans="1:3" ht="18.75" x14ac:dyDescent="0.25">
      <c r="A23" s="150" t="s">
        <v>60</v>
      </c>
      <c r="B23" s="63" t="s">
        <v>62</v>
      </c>
      <c r="C23" s="151"/>
    </row>
    <row r="24" spans="1:3" ht="18.75" x14ac:dyDescent="0.25">
      <c r="A24" s="150"/>
      <c r="B24" s="63" t="s">
        <v>61</v>
      </c>
      <c r="C24" s="151"/>
    </row>
    <row r="25" spans="1:3" ht="18.75" x14ac:dyDescent="0.25">
      <c r="A25" s="150" t="s">
        <v>55</v>
      </c>
      <c r="B25" s="152" t="s">
        <v>168</v>
      </c>
    </row>
    <row r="26" spans="1:3" ht="18.75" x14ac:dyDescent="0.25">
      <c r="A26" s="150" t="s">
        <v>57</v>
      </c>
      <c r="B26" s="152" t="s">
        <v>169</v>
      </c>
    </row>
  </sheetData>
  <mergeCells count="5">
    <mergeCell ref="D4:E4"/>
    <mergeCell ref="F4:G4"/>
    <mergeCell ref="B2:G2"/>
    <mergeCell ref="B3:D3"/>
    <mergeCell ref="E3:G3"/>
  </mergeCells>
  <phoneticPr fontId="0" type="noConversion"/>
  <hyperlinks>
    <hyperlink ref="C20" r:id="rId1" xr:uid="{00000000-0004-0000-0200-000000000000}"/>
    <hyperlink ref="C22" r:id="rId2" xr:uid="{00000000-0004-0000-0200-000001000000}"/>
  </hyperlinks>
  <pageMargins left="0.5" right="0.5" top="1" bottom="1" header="0.5" footer="0.5"/>
  <pageSetup orientation="landscape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Abrasive_Blasting</vt:lpstr>
      <vt:lpstr>Flowrate_EmFac</vt:lpstr>
      <vt:lpstr>EMISSION FACTORS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Samantha Lopez</dc:creator>
  <cp:lastModifiedBy>Barbara Lods</cp:lastModifiedBy>
  <cp:lastPrinted>2010-03-25T00:02:50Z</cp:lastPrinted>
  <dcterms:created xsi:type="dcterms:W3CDTF">1996-10-03T19:15:39Z</dcterms:created>
  <dcterms:modified xsi:type="dcterms:W3CDTF">2023-02-07T00:20:49Z</dcterms:modified>
</cp:coreProperties>
</file>