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245" windowHeight="9090" activeTab="0"/>
  </bookViews>
  <sheets>
    <sheet name="EmFac" sheetId="1" r:id="rId1"/>
    <sheet name="PM" sheetId="2" r:id="rId2"/>
    <sheet name="TOG" sheetId="3" r:id="rId3"/>
  </sheets>
  <definedNames>
    <definedName name="_xlnm.Print_Titles" localSheetId="0">'EmFac'!$2:$4</definedName>
  </definedNames>
  <calcPr fullCalcOnLoad="1"/>
</workbook>
</file>

<file path=xl/sharedStrings.xml><?xml version="1.0" encoding="utf-8"?>
<sst xmlns="http://schemas.openxmlformats.org/spreadsheetml/2006/main" count="420" uniqueCount="187">
  <si>
    <t>NOx</t>
  </si>
  <si>
    <t>SOx</t>
  </si>
  <si>
    <t>TOG</t>
  </si>
  <si>
    <t>CO</t>
  </si>
  <si>
    <t>ROG / VOC</t>
  </si>
  <si>
    <t>PM</t>
  </si>
  <si>
    <t>ARB Organic Gas Speciation Profiles</t>
  </si>
  <si>
    <t>-- Weight Percents of Chemical Species in Total Organic Gas (TOG) --</t>
  </si>
  <si>
    <t>N-BUTANE</t>
  </si>
  <si>
    <t>ETHANE</t>
  </si>
  <si>
    <t>PROPYLENE</t>
  </si>
  <si>
    <t>METHANE</t>
  </si>
  <si>
    <t>FORMALDEHYDE</t>
  </si>
  <si>
    <t>ISOBUTANE</t>
  </si>
  <si>
    <t xml:space="preserve">      CALIFORNIA EMISSION INVENTORY AND REPORTING SYSTEM (CEIDARS)</t>
  </si>
  <si>
    <t xml:space="preserve">                         --  Particulate Matter (PM) Speciation Profiles --</t>
  </si>
  <si>
    <t xml:space="preserve">             (Weight Percent of Chemical Species in Total Particulate Matter)</t>
  </si>
  <si>
    <t>ELEM CARBON</t>
  </si>
  <si>
    <t>SULFATES</t>
  </si>
  <si>
    <t>POLLUTANT</t>
  </si>
  <si>
    <t>CRITERIA</t>
  </si>
  <si>
    <t>TOXIC SUBSTANCES</t>
  </si>
  <si>
    <t>CAS #</t>
  </si>
  <si>
    <t>EMISSION FACTORS -UNITS</t>
  </si>
  <si>
    <t>Diesel</t>
  </si>
  <si>
    <t>Gasoline</t>
  </si>
  <si>
    <t>NG / LPG</t>
  </si>
  <si>
    <t>Heavy Duty Off-Road</t>
  </si>
  <si>
    <t>Misc Off-Road</t>
  </si>
  <si>
    <t>Heavy Duty On-Road</t>
  </si>
  <si>
    <t>Locomotives</t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</si>
  <si>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 xml:space="preserve">&amp; PM </t>
    </r>
    <r>
      <rPr>
        <vertAlign val="subscript"/>
        <sz val="10"/>
        <rFont val="Arial"/>
        <family val="2"/>
      </rPr>
      <t xml:space="preserve">2.5 </t>
    </r>
    <r>
      <rPr>
        <sz val="10"/>
        <rFont val="Arial"/>
        <family val="2"/>
      </rPr>
      <t xml:space="preserve"> FRAC</t>
    </r>
  </si>
  <si>
    <t>ROG / VOC FRAC</t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</si>
  <si>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 xml:space="preserve">&amp; PM </t>
    </r>
    <r>
      <rPr>
        <vertAlign val="subscript"/>
        <sz val="10"/>
        <rFont val="Arial"/>
        <family val="2"/>
      </rPr>
      <t xml:space="preserve">2.5 </t>
    </r>
  </si>
  <si>
    <t>1000 hp-hr</t>
  </si>
  <si>
    <t>1000 vmt</t>
  </si>
  <si>
    <t>1000 gal</t>
  </si>
  <si>
    <t>Light Duty Vehicles</t>
  </si>
  <si>
    <t>ARSENIC</t>
  </si>
  <si>
    <t>CADMIUM</t>
  </si>
  <si>
    <t>CALCIUM</t>
  </si>
  <si>
    <t>CHROMIUM</t>
  </si>
  <si>
    <t>IRON</t>
  </si>
  <si>
    <t>LEAD</t>
  </si>
  <si>
    <t>NICKEL</t>
  </si>
  <si>
    <t>NITRATES</t>
  </si>
  <si>
    <t>SELENIUM</t>
  </si>
  <si>
    <t>SILICON</t>
  </si>
  <si>
    <t>TIN</t>
  </si>
  <si>
    <t>TITANIUM</t>
  </si>
  <si>
    <t>VANADIUM</t>
  </si>
  <si>
    <t>ZINC</t>
  </si>
  <si>
    <t>BROMINE</t>
  </si>
  <si>
    <t>CHLORINE</t>
  </si>
  <si>
    <t>COBALT</t>
  </si>
  <si>
    <t>COPPER</t>
  </si>
  <si>
    <t>MANGANESE</t>
  </si>
  <si>
    <t>POTASSIUM</t>
  </si>
  <si>
    <t>1,2,4-TRIMETHYLBENZENE  {1,3,4-TRIMETHYLBENZENE}</t>
  </si>
  <si>
    <t>1-BUTENE</t>
  </si>
  <si>
    <t>3,3-DIMETHYL-1-BUTENE</t>
  </si>
  <si>
    <t>ACETALDEHYDE</t>
  </si>
  <si>
    <t>ACETONE</t>
  </si>
  <si>
    <t>ACETYLENE</t>
  </si>
  <si>
    <t>ALKENE KETONE</t>
  </si>
  <si>
    <t>BENZALDEHYDE</t>
  </si>
  <si>
    <t>BENZENE</t>
  </si>
  <si>
    <t>BUTYRALDEHYDE</t>
  </si>
  <si>
    <t>C6 ALDEHYDES</t>
  </si>
  <si>
    <t>ETHYLENE</t>
  </si>
  <si>
    <t>ISOBUTYLENE</t>
  </si>
  <si>
    <t>ISOPENTANE</t>
  </si>
  <si>
    <t>METHYL ETHYL KETONE (MEK) (2-BUTANONE)</t>
  </si>
  <si>
    <t>METHYL N-BUTYL KETONE</t>
  </si>
  <si>
    <t>M-XYLENE</t>
  </si>
  <si>
    <t>N-DECANE</t>
  </si>
  <si>
    <t>PROPIONALDEHYDE</t>
  </si>
  <si>
    <t>TOLUENE</t>
  </si>
  <si>
    <t>CEIDARS</t>
  </si>
  <si>
    <t>Lite</t>
  </si>
  <si>
    <t>1,3,5-TRIMETHYLBENZENE</t>
  </si>
  <si>
    <t>1,3-BUTADIENE</t>
  </si>
  <si>
    <t>1-METHYL-3-ETHYLBENZENE</t>
  </si>
  <si>
    <t>2,2,4-TRIMETHYLPENTANE</t>
  </si>
  <si>
    <t>2,2-DIMETHYLBUTANE</t>
  </si>
  <si>
    <t>2,3,4-TRIMETHYLPENTANE</t>
  </si>
  <si>
    <t>2,3-DIMETHYLBUTANE</t>
  </si>
  <si>
    <t>2,3-DIMETHYLPENTANE</t>
  </si>
  <si>
    <t>2,4-DIMETHYLPENTANE</t>
  </si>
  <si>
    <t>2-METHYLPENTANE</t>
  </si>
  <si>
    <t>3-METHYLHEPTANE</t>
  </si>
  <si>
    <t>3-METHYLHEXANE</t>
  </si>
  <si>
    <t>3-METHYLPENTANE</t>
  </si>
  <si>
    <t>ETHYLBENZENE</t>
  </si>
  <si>
    <t>METHYL ALCOHOL</t>
  </si>
  <si>
    <t>METHYL T-BUTYL ETHER (MTBE)</t>
  </si>
  <si>
    <t>METHYLCYCLOHEXANE</t>
  </si>
  <si>
    <t>METHYLCYCLOPENTANE</t>
  </si>
  <si>
    <t>N-HEXANE</t>
  </si>
  <si>
    <t>N-PENTANE</t>
  </si>
  <si>
    <t>O-XYLENE</t>
  </si>
  <si>
    <t>TOLUALDEHYDE</t>
  </si>
  <si>
    <t>TOG Toxics</t>
  </si>
  <si>
    <t>ORGANIC GAS</t>
  </si>
  <si>
    <t>WEIGHT %</t>
  </si>
  <si>
    <t>PROFILE ID</t>
  </si>
  <si>
    <t>CHEMICAL NAME</t>
  </si>
  <si>
    <t>CAS</t>
  </si>
  <si>
    <t>AB2588</t>
  </si>
  <si>
    <t>SAROAD</t>
  </si>
  <si>
    <t>of TOG</t>
  </si>
  <si>
    <t>-----------</t>
  </si>
  <si>
    <t>--------------------------------------------------------------------------------</t>
  </si>
  <si>
    <t>----------</t>
  </si>
  <si>
    <t>------</t>
  </si>
  <si>
    <t>Heavy Duty</t>
  </si>
  <si>
    <t>Light Duty</t>
  </si>
  <si>
    <t>Off-Road</t>
  </si>
  <si>
    <t>Vehicle</t>
  </si>
  <si>
    <t>lbs/1000 vmt</t>
  </si>
  <si>
    <t>TOTAL</t>
  </si>
  <si>
    <t>Off Road</t>
  </si>
  <si>
    <t>On Road</t>
  </si>
  <si>
    <t>lbs/1000hp-hr</t>
  </si>
  <si>
    <t>UNIDENTIFIED</t>
  </si>
  <si>
    <t>Natural Gas / LPG</t>
  </si>
  <si>
    <t>Misc</t>
  </si>
  <si>
    <t>PM Toxics</t>
  </si>
  <si>
    <t>PM PROFILE ID</t>
  </si>
  <si>
    <t>SPECIE</t>
  </si>
  <si>
    <t>of PM TOTAL</t>
  </si>
  <si>
    <t>of PM 10</t>
  </si>
  <si>
    <t>of PM 2.5</t>
  </si>
  <si>
    <t>Average</t>
  </si>
  <si>
    <t>-------------</t>
  </si>
  <si>
    <t>----------------</t>
  </si>
  <si>
    <t>I.C. ENGINE-DIST/DIESEL</t>
  </si>
  <si>
    <t>AS</t>
  </si>
  <si>
    <t>CD</t>
  </si>
  <si>
    <t>CA</t>
  </si>
  <si>
    <t>CR</t>
  </si>
  <si>
    <t>C(E)</t>
  </si>
  <si>
    <t>FE</t>
  </si>
  <si>
    <t>PB</t>
  </si>
  <si>
    <t>NI</t>
  </si>
  <si>
    <t>NO3</t>
  </si>
  <si>
    <t>SE</t>
  </si>
  <si>
    <t>SI</t>
  </si>
  <si>
    <t>SO4</t>
  </si>
  <si>
    <t>SN</t>
  </si>
  <si>
    <t>TI</t>
  </si>
  <si>
    <t>V</t>
  </si>
  <si>
    <t>ZN</t>
  </si>
  <si>
    <t>OTHER</t>
  </si>
  <si>
    <t>I.C. ENGINE-GASOLINE</t>
  </si>
  <si>
    <t>BR</t>
  </si>
  <si>
    <t>CL</t>
  </si>
  <si>
    <t>CU</t>
  </si>
  <si>
    <t>MN</t>
  </si>
  <si>
    <t>K</t>
  </si>
  <si>
    <t>Dated</t>
  </si>
  <si>
    <t>PROPANE</t>
  </si>
  <si>
    <t>ISOMERS OF BUTENE</t>
  </si>
  <si>
    <t>ISOMERS OF PENTANE</t>
  </si>
  <si>
    <t>TRANS-2-BUTENE</t>
  </si>
  <si>
    <t>ISOMERS OF HEPTANE</t>
  </si>
  <si>
    <t>C9 INTERNAL ALKENES</t>
  </si>
  <si>
    <t>ISOMERS OF HEXANE</t>
  </si>
  <si>
    <t>CIS-2-BUTENE</t>
  </si>
  <si>
    <t>CYCLOPENTANE</t>
  </si>
  <si>
    <t>N-OCTANE</t>
  </si>
  <si>
    <t>N-HEPTANE</t>
  </si>
  <si>
    <t>2-METHYL-1-PENTENE</t>
  </si>
  <si>
    <t>C10 INTERNAL ALKENES</t>
  </si>
  <si>
    <t>ISOMERS OF DECANE</t>
  </si>
  <si>
    <t>ISOMERS OF OCTANE</t>
  </si>
  <si>
    <t>XYLENES</t>
  </si>
  <si>
    <t>CALIFORNIA EMISSION INVENTORY DEVELOPMENT AND REPORTING SYSTEM (CEIDARS)</t>
  </si>
  <si>
    <t>Date:</t>
  </si>
  <si>
    <t>XYLENE</t>
  </si>
  <si>
    <t>1,2,4-TRIMETHYLBENZENE</t>
  </si>
  <si>
    <t>X</t>
  </si>
  <si>
    <t>METHANOL</t>
  </si>
  <si>
    <t>HEXANE</t>
  </si>
  <si>
    <t>DIESEL - PM</t>
  </si>
  <si>
    <t>DIESEL - TOG</t>
  </si>
  <si>
    <t>EMISSION FACTORS FOR MOBILE EQUIPMENT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</si>
</sst>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#,##0.000"/>
    <numFmt numFmtId="166" formatCode="0.000"/>
    <numFmt numFmtId="167" formatCode="0.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vertAlign val="subscript"/>
      <sz val="10"/>
      <name val="Arial"/>
      <family val="2"/>
    </font>
    <font>
      <sz val="26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 diagonalUp="1" diagonalDown="1">
      <left style="thin"/>
      <right>
        <color indexed="63"/>
      </right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>
        <color indexed="63"/>
      </left>
      <right style="thin"/>
      <top style="medium"/>
      <bottom style="medium"/>
      <diagonal style="thin"/>
    </border>
    <border diagonalUp="1" diagonalDown="1">
      <left style="thin"/>
      <right style="thick"/>
      <top style="medium"/>
      <bottom style="medium"/>
      <diagonal style="thin"/>
    </border>
    <border>
      <left style="thick"/>
      <right style="thin"/>
      <top style="medium"/>
      <bottom style="medium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 style="thin"/>
      <right style="thick"/>
      <top style="medium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 diagonalUp="1" diagonalDown="1">
      <left style="thin"/>
      <right style="thick"/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ck"/>
      <top style="thin"/>
      <bottom style="thin"/>
      <diagonal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Fill="1" applyBorder="1" applyAlignment="1">
      <alignment horizontal="right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166" fontId="0" fillId="0" borderId="3" xfId="0" applyNumberForma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37" xfId="0" applyNumberFormat="1" applyBorder="1" applyAlignment="1">
      <alignment/>
    </xf>
    <xf numFmtId="166" fontId="0" fillId="0" borderId="6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0" fillId="0" borderId="4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/>
    </xf>
    <xf numFmtId="167" fontId="0" fillId="0" borderId="46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37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7" xfId="0" applyNumberFormat="1" applyBorder="1" applyAlignment="1">
      <alignment/>
    </xf>
    <xf numFmtId="167" fontId="0" fillId="0" borderId="48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1" xfId="0" applyNumberFormat="1" applyBorder="1" applyAlignment="1">
      <alignment horizontal="right"/>
    </xf>
    <xf numFmtId="167" fontId="0" fillId="0" borderId="2" xfId="0" applyNumberFormat="1" applyBorder="1" applyAlignment="1">
      <alignment/>
    </xf>
    <xf numFmtId="167" fontId="0" fillId="0" borderId="1" xfId="0" applyNumberFormat="1" applyFill="1" applyBorder="1" applyAlignment="1">
      <alignment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/>
    </xf>
    <xf numFmtId="0" fontId="0" fillId="0" borderId="5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right"/>
    </xf>
    <xf numFmtId="167" fontId="0" fillId="0" borderId="0" xfId="0" applyNumberFormat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64" fontId="0" fillId="0" borderId="53" xfId="0" applyNumberFormat="1" applyBorder="1" applyAlignment="1">
      <alignment/>
    </xf>
    <xf numFmtId="167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164" fontId="0" fillId="0" borderId="55" xfId="0" applyNumberFormat="1" applyBorder="1" applyAlignment="1">
      <alignment/>
    </xf>
    <xf numFmtId="167" fontId="0" fillId="0" borderId="56" xfId="0" applyNumberFormat="1" applyBorder="1" applyAlignment="1">
      <alignment/>
    </xf>
    <xf numFmtId="167" fontId="0" fillId="0" borderId="57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5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71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4" xfId="0" applyBorder="1" applyAlignment="1">
      <alignment horizontal="right"/>
    </xf>
    <xf numFmtId="0" fontId="0" fillId="0" borderId="75" xfId="0" applyBorder="1" applyAlignment="1">
      <alignment/>
    </xf>
    <xf numFmtId="0" fontId="0" fillId="0" borderId="76" xfId="0" applyFill="1" applyBorder="1" applyAlignment="1">
      <alignment horizontal="center"/>
    </xf>
    <xf numFmtId="167" fontId="0" fillId="0" borderId="75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7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75" zoomScaleNormal="75" workbookViewId="0" topLeftCell="A1">
      <selection activeCell="H41" sqref="H41:H43"/>
    </sheetView>
  </sheetViews>
  <sheetFormatPr defaultColWidth="9.140625" defaultRowHeight="12.75"/>
  <cols>
    <col min="1" max="1" width="43.421875" style="0" customWidth="1"/>
    <col min="2" max="2" width="9.00390625" style="0" bestFit="1" customWidth="1"/>
    <col min="3" max="3" width="9.140625" style="94" customWidth="1"/>
    <col min="4" max="10" width="11.00390625" style="0" customWidth="1"/>
  </cols>
  <sheetData>
    <row r="1" spans="1:10" ht="26.25" thickBot="1">
      <c r="A1" s="129" t="s">
        <v>186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3.5" thickTop="1">
      <c r="A2" s="100"/>
      <c r="B2" s="101"/>
      <c r="C2" s="102"/>
      <c r="D2" s="124" t="s">
        <v>24</v>
      </c>
      <c r="E2" s="125"/>
      <c r="F2" s="126"/>
      <c r="G2" s="124" t="s">
        <v>25</v>
      </c>
      <c r="H2" s="126"/>
      <c r="I2" s="127" t="s">
        <v>26</v>
      </c>
      <c r="J2" s="128"/>
    </row>
    <row r="3" spans="1:10" ht="25.5">
      <c r="A3" s="110"/>
      <c r="B3" s="79"/>
      <c r="C3" s="111"/>
      <c r="D3" s="112" t="s">
        <v>27</v>
      </c>
      <c r="E3" s="113" t="s">
        <v>29</v>
      </c>
      <c r="F3" s="114" t="s">
        <v>30</v>
      </c>
      <c r="G3" s="115" t="s">
        <v>27</v>
      </c>
      <c r="H3" s="116" t="s">
        <v>37</v>
      </c>
      <c r="I3" s="117" t="s">
        <v>28</v>
      </c>
      <c r="J3" s="118"/>
    </row>
    <row r="4" spans="1:10" ht="13.5" thickBot="1">
      <c r="A4" s="103" t="s">
        <v>23</v>
      </c>
      <c r="B4" s="104"/>
      <c r="C4" s="105"/>
      <c r="D4" s="106" t="s">
        <v>34</v>
      </c>
      <c r="E4" s="105" t="s">
        <v>35</v>
      </c>
      <c r="F4" s="107" t="s">
        <v>36</v>
      </c>
      <c r="G4" s="106" t="s">
        <v>34</v>
      </c>
      <c r="H4" s="107" t="s">
        <v>35</v>
      </c>
      <c r="I4" s="108" t="s">
        <v>34</v>
      </c>
      <c r="J4" s="109"/>
    </row>
    <row r="5" spans="1:10" ht="12.75">
      <c r="A5" s="12" t="s">
        <v>19</v>
      </c>
      <c r="B5" s="16" t="s">
        <v>22</v>
      </c>
      <c r="C5" s="3" t="s">
        <v>78</v>
      </c>
      <c r="D5" s="33"/>
      <c r="E5" s="42"/>
      <c r="F5" s="34"/>
      <c r="G5" s="33"/>
      <c r="H5" s="34"/>
      <c r="I5" s="35"/>
      <c r="J5" s="36"/>
    </row>
    <row r="6" spans="1:10" ht="13.5" thickBot="1">
      <c r="A6" s="13" t="s">
        <v>20</v>
      </c>
      <c r="B6" s="15"/>
      <c r="C6" s="19" t="s">
        <v>79</v>
      </c>
      <c r="D6" s="37"/>
      <c r="E6" s="43"/>
      <c r="F6" s="38"/>
      <c r="G6" s="37"/>
      <c r="H6" s="38"/>
      <c r="I6" s="39"/>
      <c r="J6" s="40"/>
    </row>
    <row r="7" spans="1:10" ht="12.75">
      <c r="A7" s="12" t="s">
        <v>0</v>
      </c>
      <c r="B7" s="41">
        <v>42603</v>
      </c>
      <c r="C7" s="65" t="s">
        <v>181</v>
      </c>
      <c r="D7" s="50">
        <v>24.25</v>
      </c>
      <c r="E7" s="51">
        <v>29.1</v>
      </c>
      <c r="F7" s="52">
        <v>659</v>
      </c>
      <c r="G7" s="50">
        <v>9.92</v>
      </c>
      <c r="H7" s="52">
        <v>2.32</v>
      </c>
      <c r="I7" s="53">
        <v>11.9</v>
      </c>
      <c r="J7" s="32"/>
    </row>
    <row r="8" spans="1:10" ht="12.75">
      <c r="A8" s="7" t="s">
        <v>3</v>
      </c>
      <c r="B8" s="17">
        <v>42101</v>
      </c>
      <c r="C8" s="1" t="s">
        <v>181</v>
      </c>
      <c r="D8" s="54">
        <v>7.5</v>
      </c>
      <c r="E8" s="55">
        <v>17.4</v>
      </c>
      <c r="F8" s="56">
        <v>115</v>
      </c>
      <c r="G8" s="54">
        <v>474</v>
      </c>
      <c r="H8" s="56">
        <v>18.79</v>
      </c>
      <c r="I8" s="57">
        <v>275.56</v>
      </c>
      <c r="J8" s="8"/>
    </row>
    <row r="9" spans="1:10" ht="12.75">
      <c r="A9" s="7" t="s">
        <v>1</v>
      </c>
      <c r="B9" s="17">
        <v>42401</v>
      </c>
      <c r="C9" s="1" t="s">
        <v>181</v>
      </c>
      <c r="D9" s="54">
        <v>2.91</v>
      </c>
      <c r="E9" s="55">
        <v>0.94</v>
      </c>
      <c r="F9" s="56">
        <v>47.35</v>
      </c>
      <c r="G9" s="54">
        <v>2.82</v>
      </c>
      <c r="H9" s="56">
        <v>0.12</v>
      </c>
      <c r="I9" s="57">
        <v>1.5</v>
      </c>
      <c r="J9" s="8"/>
    </row>
    <row r="10" spans="1:10" ht="12.75">
      <c r="A10" s="7" t="s">
        <v>5</v>
      </c>
      <c r="B10" s="17">
        <v>11101</v>
      </c>
      <c r="C10" s="1" t="s">
        <v>181</v>
      </c>
      <c r="D10" s="54">
        <v>1.54</v>
      </c>
      <c r="E10" s="55">
        <v>4.62</v>
      </c>
      <c r="F10" s="56">
        <v>15.5</v>
      </c>
      <c r="G10" s="54">
        <v>0.13</v>
      </c>
      <c r="H10" s="56">
        <v>0.47</v>
      </c>
      <c r="I10" s="57">
        <v>0.13</v>
      </c>
      <c r="J10" s="8"/>
    </row>
    <row r="11" spans="1:10" ht="15.75">
      <c r="A11" s="7" t="s">
        <v>31</v>
      </c>
      <c r="B11" s="17"/>
      <c r="C11" s="1" t="s">
        <v>181</v>
      </c>
      <c r="D11" s="45">
        <v>0.994</v>
      </c>
      <c r="E11" s="46">
        <v>0.87</v>
      </c>
      <c r="F11" s="47">
        <v>0.96</v>
      </c>
      <c r="G11" s="45">
        <v>0.994</v>
      </c>
      <c r="H11" s="47">
        <v>0.45</v>
      </c>
      <c r="I11" s="48">
        <v>0.994</v>
      </c>
      <c r="J11" s="49"/>
    </row>
    <row r="12" spans="1:10" ht="15.75">
      <c r="A12" s="7" t="s">
        <v>33</v>
      </c>
      <c r="B12" s="17"/>
      <c r="C12" s="1"/>
      <c r="D12" s="54">
        <v>1.53</v>
      </c>
      <c r="E12" s="55">
        <v>4.02</v>
      </c>
      <c r="F12" s="56">
        <v>14.88</v>
      </c>
      <c r="G12" s="54">
        <v>0.13</v>
      </c>
      <c r="H12" s="56">
        <v>0.21</v>
      </c>
      <c r="I12" s="57">
        <v>0.13</v>
      </c>
      <c r="J12" s="8"/>
    </row>
    <row r="13" spans="1:10" ht="12.75">
      <c r="A13" s="7" t="s">
        <v>2</v>
      </c>
      <c r="B13" s="17">
        <v>43101</v>
      </c>
      <c r="C13" s="1" t="s">
        <v>181</v>
      </c>
      <c r="D13" s="54">
        <v>2.42</v>
      </c>
      <c r="E13" s="55">
        <v>4.21</v>
      </c>
      <c r="F13" s="56">
        <v>36</v>
      </c>
      <c r="G13" s="54">
        <v>16.53</v>
      </c>
      <c r="H13" s="56">
        <v>2.92</v>
      </c>
      <c r="I13" s="57">
        <v>10.4</v>
      </c>
      <c r="J13" s="8"/>
    </row>
    <row r="14" spans="1:10" ht="12.75">
      <c r="A14" s="7" t="s">
        <v>32</v>
      </c>
      <c r="B14" s="17"/>
      <c r="C14" s="1" t="s">
        <v>181</v>
      </c>
      <c r="D14" s="45">
        <v>0.968</v>
      </c>
      <c r="E14" s="46">
        <v>0.975</v>
      </c>
      <c r="F14" s="47">
        <v>0.9573</v>
      </c>
      <c r="G14" s="45">
        <v>0.9676</v>
      </c>
      <c r="H14" s="47">
        <v>0.914</v>
      </c>
      <c r="I14" s="48">
        <v>0.9676</v>
      </c>
      <c r="J14" s="49"/>
    </row>
    <row r="15" spans="1:10" ht="13.5" thickBot="1">
      <c r="A15" s="7" t="s">
        <v>4</v>
      </c>
      <c r="B15" s="21"/>
      <c r="C15" s="66"/>
      <c r="D15" s="58">
        <v>2.34</v>
      </c>
      <c r="E15" s="59">
        <v>4.1</v>
      </c>
      <c r="F15" s="60">
        <v>34.46</v>
      </c>
      <c r="G15" s="58">
        <v>15.99</v>
      </c>
      <c r="H15" s="60">
        <v>2.67</v>
      </c>
      <c r="I15" s="61">
        <v>10.06</v>
      </c>
      <c r="J15" s="22"/>
    </row>
    <row r="16" spans="1:10" ht="13.5" thickBot="1">
      <c r="A16" s="31" t="s">
        <v>21</v>
      </c>
      <c r="B16" s="26"/>
      <c r="C16" s="81"/>
      <c r="D16" s="27"/>
      <c r="E16" s="44"/>
      <c r="F16" s="28"/>
      <c r="G16" s="27"/>
      <c r="H16" s="28"/>
      <c r="I16" s="29"/>
      <c r="J16" s="30"/>
    </row>
    <row r="17" spans="1:10" ht="12.75">
      <c r="A17" s="63" t="s">
        <v>38</v>
      </c>
      <c r="B17" s="67">
        <v>7440382</v>
      </c>
      <c r="C17" s="3" t="s">
        <v>181</v>
      </c>
      <c r="D17" s="68">
        <v>0.008316</v>
      </c>
      <c r="E17" s="72">
        <v>0.024948</v>
      </c>
      <c r="F17" s="76">
        <v>0.08370000000000001</v>
      </c>
      <c r="G17" s="23"/>
      <c r="H17" s="76"/>
      <c r="I17" s="24"/>
      <c r="J17" s="25"/>
    </row>
    <row r="18" spans="1:10" ht="12.75">
      <c r="A18" s="78" t="s">
        <v>52</v>
      </c>
      <c r="B18" s="79">
        <v>7726956</v>
      </c>
      <c r="C18" s="97" t="s">
        <v>181</v>
      </c>
      <c r="D18" s="69"/>
      <c r="E18" s="73"/>
      <c r="F18" s="6"/>
      <c r="G18" s="62">
        <v>6.500000000000001E-05</v>
      </c>
      <c r="H18" s="71">
        <v>0.00023500000000000005</v>
      </c>
      <c r="I18" s="62">
        <v>6.500000000000001E-05</v>
      </c>
      <c r="J18" s="10"/>
    </row>
    <row r="19" spans="1:10" ht="12.75">
      <c r="A19" s="64" t="s">
        <v>39</v>
      </c>
      <c r="B19" s="14">
        <v>7440439</v>
      </c>
      <c r="C19" s="1" t="s">
        <v>181</v>
      </c>
      <c r="D19" s="70">
        <v>0.0007700000000000002</v>
      </c>
      <c r="E19" s="74">
        <v>0.0023100000000000004</v>
      </c>
      <c r="F19" s="71">
        <v>0.007750000000000002</v>
      </c>
      <c r="G19" s="4"/>
      <c r="H19" s="77"/>
      <c r="I19" s="4"/>
      <c r="J19" s="8"/>
    </row>
    <row r="20" spans="1:10" ht="12.75">
      <c r="A20" s="78" t="s">
        <v>53</v>
      </c>
      <c r="B20" s="79">
        <v>7782505</v>
      </c>
      <c r="C20" s="65" t="s">
        <v>181</v>
      </c>
      <c r="D20" s="70"/>
      <c r="E20" s="74"/>
      <c r="F20" s="71"/>
      <c r="G20" s="62">
        <v>0.0091</v>
      </c>
      <c r="H20" s="71">
        <v>0.0329</v>
      </c>
      <c r="I20" s="62">
        <v>0.0091</v>
      </c>
      <c r="J20" s="10"/>
    </row>
    <row r="21" spans="1:10" ht="12.75">
      <c r="A21" s="64" t="s">
        <v>41</v>
      </c>
      <c r="B21" s="14">
        <v>7440473</v>
      </c>
      <c r="C21" s="1" t="s">
        <v>181</v>
      </c>
      <c r="D21" s="70">
        <v>0.008316</v>
      </c>
      <c r="E21" s="74">
        <v>0.024948</v>
      </c>
      <c r="F21" s="71">
        <v>0.08370000000000001</v>
      </c>
      <c r="G21" s="62">
        <v>6.500000000000001E-05</v>
      </c>
      <c r="H21" s="71">
        <v>0.00023500000000000005</v>
      </c>
      <c r="I21" s="62">
        <v>6.500000000000001E-05</v>
      </c>
      <c r="J21" s="10"/>
    </row>
    <row r="22" spans="1:10" ht="12.75">
      <c r="A22" s="64" t="s">
        <v>54</v>
      </c>
      <c r="B22" s="82">
        <v>7440484</v>
      </c>
      <c r="C22" s="1" t="s">
        <v>181</v>
      </c>
      <c r="D22" s="70"/>
      <c r="E22" s="74"/>
      <c r="F22" s="6"/>
      <c r="G22" s="62">
        <v>6.500000000000001E-05</v>
      </c>
      <c r="H22" s="71">
        <v>0.00023500000000000005</v>
      </c>
      <c r="I22" s="62">
        <v>6.500000000000001E-05</v>
      </c>
      <c r="J22" s="10"/>
    </row>
    <row r="23" spans="1:10" ht="12.75">
      <c r="A23" s="64" t="s">
        <v>55</v>
      </c>
      <c r="B23" s="82">
        <v>7440508</v>
      </c>
      <c r="C23" s="1" t="s">
        <v>181</v>
      </c>
      <c r="D23" s="70"/>
      <c r="E23" s="74"/>
      <c r="F23" s="6"/>
      <c r="G23" s="62">
        <v>6.500000000000001E-05</v>
      </c>
      <c r="H23" s="71">
        <v>0.00023500000000000005</v>
      </c>
      <c r="I23" s="62">
        <v>6.500000000000001E-05</v>
      </c>
      <c r="J23" s="10"/>
    </row>
    <row r="24" spans="1:10" ht="12.75">
      <c r="A24" s="64" t="s">
        <v>184</v>
      </c>
      <c r="B24" s="123">
        <v>9901</v>
      </c>
      <c r="C24" s="1" t="s">
        <v>181</v>
      </c>
      <c r="D24" s="70">
        <v>1.54</v>
      </c>
      <c r="E24" s="74">
        <v>4.62</v>
      </c>
      <c r="F24" s="71">
        <v>15.5</v>
      </c>
      <c r="G24" s="62"/>
      <c r="H24" s="71"/>
      <c r="I24" s="62"/>
      <c r="J24" s="10"/>
    </row>
    <row r="25" spans="1:10" ht="12.75">
      <c r="A25" s="64" t="s">
        <v>42</v>
      </c>
      <c r="B25" s="14">
        <v>12126</v>
      </c>
      <c r="C25" s="1" t="s">
        <v>181</v>
      </c>
      <c r="D25" s="70">
        <v>0.00847</v>
      </c>
      <c r="E25" s="74">
        <v>0.025410000000000002</v>
      </c>
      <c r="F25" s="71">
        <v>0.08525</v>
      </c>
      <c r="G25" s="62">
        <v>6.500000000000001E-05</v>
      </c>
      <c r="H25" s="71">
        <v>0.00024</v>
      </c>
      <c r="I25" s="62">
        <v>6.500000000000001E-05</v>
      </c>
      <c r="J25" s="10"/>
    </row>
    <row r="26" spans="1:10" ht="12.75">
      <c r="A26" s="64" t="s">
        <v>43</v>
      </c>
      <c r="B26" s="14">
        <v>7439921</v>
      </c>
      <c r="C26" s="1" t="s">
        <v>181</v>
      </c>
      <c r="D26" s="70">
        <v>0.00847</v>
      </c>
      <c r="E26" s="74">
        <v>0.025410000000000002</v>
      </c>
      <c r="F26" s="71">
        <v>0.08525</v>
      </c>
      <c r="G26" s="4"/>
      <c r="H26" s="71"/>
      <c r="I26" s="4"/>
      <c r="J26" s="8"/>
    </row>
    <row r="27" spans="1:10" ht="12.75">
      <c r="A27" s="78" t="s">
        <v>56</v>
      </c>
      <c r="B27" s="80">
        <v>7439965</v>
      </c>
      <c r="C27" s="97" t="s">
        <v>181</v>
      </c>
      <c r="D27" s="70"/>
      <c r="E27" s="74"/>
      <c r="F27" s="6"/>
      <c r="G27" s="62">
        <v>6.500000000000001E-05</v>
      </c>
      <c r="H27" s="75">
        <v>0.00023500000000000005</v>
      </c>
      <c r="I27" s="62">
        <v>6.500000000000001E-05</v>
      </c>
      <c r="J27" s="10"/>
    </row>
    <row r="28" spans="1:10" ht="12.75">
      <c r="A28" s="64" t="s">
        <v>44</v>
      </c>
      <c r="B28" s="14">
        <v>7440020</v>
      </c>
      <c r="C28" s="1" t="s">
        <v>181</v>
      </c>
      <c r="D28" s="70">
        <v>0.0007700000000000002</v>
      </c>
      <c r="E28" s="74">
        <v>0.0023100000000000004</v>
      </c>
      <c r="F28" s="71">
        <v>0.007750000000000002</v>
      </c>
      <c r="G28" s="62">
        <v>6.500000000000001E-05</v>
      </c>
      <c r="H28" s="71">
        <v>0.00024</v>
      </c>
      <c r="I28" s="62">
        <v>6.500000000000001E-05</v>
      </c>
      <c r="J28" s="10"/>
    </row>
    <row r="29" spans="1:10" ht="12.75">
      <c r="A29" s="64" t="s">
        <v>46</v>
      </c>
      <c r="B29" s="14">
        <v>7782492</v>
      </c>
      <c r="C29" s="1" t="s">
        <v>181</v>
      </c>
      <c r="D29" s="70">
        <v>0.0007700000000000002</v>
      </c>
      <c r="E29" s="74">
        <v>0.0023100000000000004</v>
      </c>
      <c r="F29" s="71">
        <v>0.007750000000000002</v>
      </c>
      <c r="G29" s="4"/>
      <c r="H29" s="71"/>
      <c r="I29" s="4"/>
      <c r="J29" s="10"/>
    </row>
    <row r="30" spans="1:10" ht="12.75">
      <c r="A30" s="64" t="s">
        <v>50</v>
      </c>
      <c r="B30" s="14">
        <v>7440622</v>
      </c>
      <c r="C30" s="1" t="s">
        <v>181</v>
      </c>
      <c r="D30" s="70">
        <v>0.00847</v>
      </c>
      <c r="E30" s="74">
        <v>0.025410000000000002</v>
      </c>
      <c r="F30" s="71">
        <v>0.08525</v>
      </c>
      <c r="G30" s="4"/>
      <c r="H30" s="71"/>
      <c r="I30" s="4"/>
      <c r="J30" s="10"/>
    </row>
    <row r="31" spans="1:10" ht="12.75">
      <c r="A31" s="64" t="s">
        <v>51</v>
      </c>
      <c r="B31" s="14">
        <v>7440666</v>
      </c>
      <c r="C31" s="1" t="s">
        <v>181</v>
      </c>
      <c r="D31" s="70">
        <v>0.00847</v>
      </c>
      <c r="E31" s="74">
        <v>0.025410000000000002</v>
      </c>
      <c r="F31" s="71">
        <v>0.08525</v>
      </c>
      <c r="G31" s="62">
        <v>6.500000000000001E-05</v>
      </c>
      <c r="H31" s="71">
        <v>0.00024</v>
      </c>
      <c r="I31" s="62">
        <v>6.500000000000001E-05</v>
      </c>
      <c r="J31" s="10"/>
    </row>
    <row r="32" spans="1:10" ht="6" customHeight="1">
      <c r="A32" s="9"/>
      <c r="B32" s="18"/>
      <c r="C32" s="98"/>
      <c r="D32" s="84"/>
      <c r="E32" s="85"/>
      <c r="F32" s="86"/>
      <c r="G32" s="84"/>
      <c r="H32" s="87"/>
      <c r="I32" s="88"/>
      <c r="J32" s="89"/>
    </row>
    <row r="33" spans="1:10" ht="12.75">
      <c r="A33" s="64" t="s">
        <v>180</v>
      </c>
      <c r="B33" s="5">
        <v>95636</v>
      </c>
      <c r="C33" s="99" t="s">
        <v>181</v>
      </c>
      <c r="D33" s="62">
        <v>0.012825999999999999</v>
      </c>
      <c r="E33" s="74">
        <v>0.022313</v>
      </c>
      <c r="F33" s="71">
        <v>0.19080000000000003</v>
      </c>
      <c r="G33" s="62">
        <v>0.2082776694</v>
      </c>
      <c r="H33" s="71">
        <v>0.036791941599999996</v>
      </c>
      <c r="I33" s="4"/>
      <c r="J33" s="8"/>
    </row>
    <row r="34" spans="1:10" ht="12.75">
      <c r="A34" s="64" t="s">
        <v>81</v>
      </c>
      <c r="B34" s="5">
        <v>106990</v>
      </c>
      <c r="C34" s="17" t="s">
        <v>181</v>
      </c>
      <c r="D34" s="62"/>
      <c r="E34" s="74"/>
      <c r="F34" s="6"/>
      <c r="G34" s="62">
        <v>0.13719900000000002</v>
      </c>
      <c r="H34" s="71">
        <v>0.024236</v>
      </c>
      <c r="I34" s="4"/>
      <c r="J34" s="8"/>
    </row>
    <row r="35" spans="1:10" ht="12.75">
      <c r="A35" s="64" t="s">
        <v>83</v>
      </c>
      <c r="B35" s="5">
        <v>540841</v>
      </c>
      <c r="C35" s="17" t="s">
        <v>181</v>
      </c>
      <c r="D35" s="62"/>
      <c r="E35" s="74"/>
      <c r="F35" s="6"/>
      <c r="G35" s="62">
        <v>0.328947</v>
      </c>
      <c r="H35" s="71">
        <v>0.05810799999999999</v>
      </c>
      <c r="I35" s="4"/>
      <c r="J35" s="8"/>
    </row>
    <row r="36" spans="1:10" ht="12.75">
      <c r="A36" s="64" t="s">
        <v>61</v>
      </c>
      <c r="B36" s="5">
        <v>75070</v>
      </c>
      <c r="C36" s="99" t="s">
        <v>181</v>
      </c>
      <c r="D36" s="62">
        <v>0.17794259999999998</v>
      </c>
      <c r="E36" s="74">
        <v>0.3095613</v>
      </c>
      <c r="F36" s="71">
        <v>2.64708</v>
      </c>
      <c r="G36" s="62">
        <v>0.123975</v>
      </c>
      <c r="H36" s="71">
        <v>0.0219</v>
      </c>
      <c r="I36" s="62">
        <v>0.0030640479999999998</v>
      </c>
      <c r="J36" s="10"/>
    </row>
    <row r="37" spans="1:10" ht="12.75">
      <c r="A37" s="64" t="s">
        <v>62</v>
      </c>
      <c r="B37" s="5">
        <v>67641</v>
      </c>
      <c r="C37" s="99" t="s">
        <v>181</v>
      </c>
      <c r="D37" s="62">
        <v>0.1816694</v>
      </c>
      <c r="E37" s="74">
        <v>0.3160447</v>
      </c>
      <c r="F37" s="71">
        <v>2.7025200000000003</v>
      </c>
      <c r="G37" s="4"/>
      <c r="H37" s="71"/>
      <c r="I37" s="4"/>
      <c r="J37" s="8"/>
    </row>
    <row r="38" spans="1:10" ht="12.75">
      <c r="A38" s="64" t="s">
        <v>66</v>
      </c>
      <c r="B38" s="5">
        <v>71432</v>
      </c>
      <c r="C38" s="99" t="s">
        <v>181</v>
      </c>
      <c r="D38" s="62">
        <v>0.0484241516</v>
      </c>
      <c r="E38" s="74">
        <v>0.0842420158</v>
      </c>
      <c r="F38" s="71">
        <v>0.7203592799999999</v>
      </c>
      <c r="G38" s="62">
        <v>0.568632</v>
      </c>
      <c r="H38" s="71">
        <v>0.10044800000000001</v>
      </c>
      <c r="I38" s="62">
        <v>0.011234704</v>
      </c>
      <c r="J38" s="10"/>
    </row>
    <row r="39" spans="1:10" ht="12.75">
      <c r="A39" s="64" t="s">
        <v>67</v>
      </c>
      <c r="B39" s="5">
        <v>123728</v>
      </c>
      <c r="C39" s="99" t="s">
        <v>181</v>
      </c>
      <c r="D39" s="62">
        <v>0.0452055516</v>
      </c>
      <c r="E39" s="74">
        <v>0.0786427158</v>
      </c>
      <c r="F39" s="71">
        <v>0.67247928</v>
      </c>
      <c r="G39" s="4"/>
      <c r="H39" s="71"/>
      <c r="I39" s="62">
        <v>0.002042664</v>
      </c>
      <c r="J39" s="10"/>
    </row>
    <row r="40" spans="1:10" ht="12.75">
      <c r="A40" s="64" t="s">
        <v>185</v>
      </c>
      <c r="B40" s="5">
        <v>9902</v>
      </c>
      <c r="C40" s="99" t="s">
        <v>181</v>
      </c>
      <c r="D40" s="62">
        <v>2.42</v>
      </c>
      <c r="E40" s="74">
        <v>4.21</v>
      </c>
      <c r="F40" s="71">
        <v>36</v>
      </c>
      <c r="G40" s="4"/>
      <c r="H40" s="71"/>
      <c r="I40" s="62"/>
      <c r="J40" s="10"/>
    </row>
    <row r="41" spans="1:10" ht="12.75">
      <c r="A41" s="64" t="s">
        <v>93</v>
      </c>
      <c r="B41" s="5">
        <v>100414</v>
      </c>
      <c r="C41" s="99" t="s">
        <v>181</v>
      </c>
      <c r="D41" s="62"/>
      <c r="E41" s="74"/>
      <c r="F41" s="20"/>
      <c r="G41" s="62">
        <v>0.24795</v>
      </c>
      <c r="H41" s="77">
        <v>0.0438</v>
      </c>
      <c r="I41" s="62">
        <v>0.001021384</v>
      </c>
      <c r="J41" s="10"/>
    </row>
    <row r="42" spans="1:10" ht="12.75">
      <c r="A42" s="64" t="s">
        <v>69</v>
      </c>
      <c r="B42" s="5">
        <v>74851</v>
      </c>
      <c r="C42" s="99" t="s">
        <v>181</v>
      </c>
      <c r="D42" s="62">
        <v>0.3479233758</v>
      </c>
      <c r="E42" s="74">
        <v>0.6052716578999999</v>
      </c>
      <c r="F42" s="71">
        <v>5.17571964</v>
      </c>
      <c r="G42" s="62">
        <v>1.4777818347000002</v>
      </c>
      <c r="H42" s="77">
        <v>0.26105</v>
      </c>
      <c r="I42" s="62">
        <v>0.064344488</v>
      </c>
      <c r="J42" s="10"/>
    </row>
    <row r="43" spans="1:10" ht="12.75">
      <c r="A43" s="64" t="s">
        <v>12</v>
      </c>
      <c r="B43" s="5">
        <v>50000</v>
      </c>
      <c r="C43" s="99" t="s">
        <v>181</v>
      </c>
      <c r="D43" s="62">
        <v>0.35607880000000003</v>
      </c>
      <c r="E43" s="74">
        <v>0.6194594</v>
      </c>
      <c r="F43" s="71">
        <v>5.297040000000001</v>
      </c>
      <c r="G43" s="62">
        <v>0.5157360000000001</v>
      </c>
      <c r="H43" s="77">
        <v>0.0911</v>
      </c>
      <c r="I43" s="62">
        <v>0.08272856800000002</v>
      </c>
      <c r="J43" s="10"/>
    </row>
    <row r="44" spans="1:10" ht="12.75">
      <c r="A44" s="64" t="s">
        <v>183</v>
      </c>
      <c r="B44" s="5">
        <v>110543</v>
      </c>
      <c r="C44" s="17" t="s">
        <v>181</v>
      </c>
      <c r="D44" s="62"/>
      <c r="E44" s="74"/>
      <c r="F44" s="20"/>
      <c r="G44" s="62">
        <v>0.2165428347</v>
      </c>
      <c r="H44" s="71">
        <v>0.0382519708</v>
      </c>
      <c r="I44" s="62">
        <v>0.002042664</v>
      </c>
      <c r="J44" s="10"/>
    </row>
    <row r="45" spans="1:10" ht="12.75">
      <c r="A45" s="64" t="s">
        <v>182</v>
      </c>
      <c r="B45" s="82">
        <v>67561</v>
      </c>
      <c r="C45" s="17" t="s">
        <v>181</v>
      </c>
      <c r="D45" s="62"/>
      <c r="E45" s="74"/>
      <c r="F45" s="20"/>
      <c r="G45" s="62">
        <v>0.11571</v>
      </c>
      <c r="H45" s="75">
        <v>0.02044</v>
      </c>
      <c r="I45" s="4"/>
      <c r="J45" s="8"/>
    </row>
    <row r="46" spans="1:10" ht="12.75">
      <c r="A46" s="64" t="s">
        <v>72</v>
      </c>
      <c r="B46" s="5">
        <v>78933</v>
      </c>
      <c r="C46" s="99" t="s">
        <v>181</v>
      </c>
      <c r="D46" s="62">
        <v>0.0357433516</v>
      </c>
      <c r="E46" s="74">
        <v>0.062181615800000006</v>
      </c>
      <c r="F46" s="71">
        <v>0.53171928</v>
      </c>
      <c r="G46" s="4"/>
      <c r="H46" s="71"/>
      <c r="I46" s="4"/>
      <c r="J46" s="8"/>
    </row>
    <row r="47" spans="1:10" ht="12.75">
      <c r="A47" s="64" t="s">
        <v>95</v>
      </c>
      <c r="B47" s="5">
        <v>1634044</v>
      </c>
      <c r="C47" s="17" t="s">
        <v>181</v>
      </c>
      <c r="D47" s="62"/>
      <c r="E47" s="74"/>
      <c r="F47" s="20"/>
      <c r="G47" s="62">
        <v>0.307458</v>
      </c>
      <c r="H47" s="71">
        <v>0.054312000000000006</v>
      </c>
      <c r="I47" s="4"/>
      <c r="J47" s="8"/>
    </row>
    <row r="48" spans="1:10" ht="12.75">
      <c r="A48" s="64" t="s">
        <v>76</v>
      </c>
      <c r="B48" s="5">
        <v>123386</v>
      </c>
      <c r="C48" s="99" t="s">
        <v>181</v>
      </c>
      <c r="D48" s="62">
        <v>0.023474</v>
      </c>
      <c r="E48" s="74">
        <v>0.04083699999999999</v>
      </c>
      <c r="F48" s="71">
        <v>0.3492</v>
      </c>
      <c r="G48" s="62"/>
      <c r="H48" s="71"/>
      <c r="I48" s="4"/>
      <c r="J48" s="10"/>
    </row>
    <row r="49" spans="1:10" ht="12.75">
      <c r="A49" s="64" t="s">
        <v>10</v>
      </c>
      <c r="B49" s="5">
        <v>115071</v>
      </c>
      <c r="C49" s="99" t="s">
        <v>181</v>
      </c>
      <c r="D49" s="62">
        <v>0.0628473516</v>
      </c>
      <c r="E49" s="74">
        <v>0.10933361579999999</v>
      </c>
      <c r="F49" s="71">
        <v>0.93491928</v>
      </c>
      <c r="G49" s="62">
        <v>0.8099700000000002</v>
      </c>
      <c r="H49" s="71">
        <v>0.14307999999999998</v>
      </c>
      <c r="I49" s="62">
        <v>0.172606616</v>
      </c>
      <c r="J49" s="10"/>
    </row>
    <row r="50" spans="1:10" ht="12.75">
      <c r="A50" s="64" t="s">
        <v>77</v>
      </c>
      <c r="B50" s="5">
        <v>108883</v>
      </c>
      <c r="C50" s="99" t="s">
        <v>181</v>
      </c>
      <c r="D50" s="62">
        <v>0.0356466</v>
      </c>
      <c r="E50" s="74">
        <v>0.06201330000000001</v>
      </c>
      <c r="F50" s="71">
        <v>0.5302800000000001</v>
      </c>
      <c r="G50" s="62">
        <v>1.122387</v>
      </c>
      <c r="H50" s="71">
        <v>0.198268</v>
      </c>
      <c r="I50" s="62">
        <v>0.004085328</v>
      </c>
      <c r="J50" s="10"/>
    </row>
    <row r="51" spans="1:10" ht="13.5" thickBot="1">
      <c r="A51" s="119" t="s">
        <v>179</v>
      </c>
      <c r="B51" s="120">
        <v>1210</v>
      </c>
      <c r="C51" s="121" t="s">
        <v>181</v>
      </c>
      <c r="D51" s="90">
        <v>0.014786199999999998</v>
      </c>
      <c r="E51" s="122">
        <v>0.0257231</v>
      </c>
      <c r="F51" s="91">
        <v>0.21996</v>
      </c>
      <c r="G51" s="90">
        <v>0.735585</v>
      </c>
      <c r="H51" s="91">
        <v>0.12994</v>
      </c>
      <c r="I51" s="90">
        <v>0.004085432</v>
      </c>
      <c r="J51" s="11"/>
    </row>
    <row r="52" ht="13.5" thickTop="1"/>
  </sheetData>
  <mergeCells count="4">
    <mergeCell ref="D2:F2"/>
    <mergeCell ref="G2:H2"/>
    <mergeCell ref="I2:J2"/>
    <mergeCell ref="A1:J1"/>
  </mergeCells>
  <printOptions/>
  <pageMargins left="0.5" right="0.5" top="0" bottom="0" header="0" footer="0"/>
  <pageSetup fitToHeight="1" fitToWidth="1" horizontalDpi="600" verticalDpi="600" orientation="landscape" scale="82" r:id="rId1"/>
  <headerFooter alignWithMargins="0">
    <oddFooter>&amp;CPage &amp;P of &amp;N&amp;RDATE: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C54">
      <selection activeCell="K78" sqref="K78"/>
    </sheetView>
  </sheetViews>
  <sheetFormatPr defaultColWidth="9.140625" defaultRowHeight="12.75"/>
  <cols>
    <col min="1" max="1" width="14.7109375" style="0" bestFit="1" customWidth="1"/>
    <col min="2" max="2" width="16.57421875" style="0" bestFit="1" customWidth="1"/>
    <col min="3" max="3" width="7.8515625" style="0" bestFit="1" customWidth="1"/>
    <col min="4" max="4" width="9.00390625" style="0" bestFit="1" customWidth="1"/>
    <col min="5" max="5" width="9.00390625" style="0" customWidth="1"/>
    <col min="6" max="6" width="8.8515625" style="0" bestFit="1" customWidth="1"/>
    <col min="7" max="7" width="12.140625" style="0" bestFit="1" customWidth="1"/>
    <col min="8" max="9" width="10.57421875" style="0" bestFit="1" customWidth="1"/>
    <col min="10" max="10" width="10.57421875" style="0" customWidth="1"/>
    <col min="11" max="11" width="12.140625" style="0" bestFit="1" customWidth="1"/>
    <col min="12" max="12" width="11.421875" style="0" bestFit="1" customWidth="1"/>
    <col min="13" max="13" width="11.421875" style="0" customWidth="1"/>
  </cols>
  <sheetData>
    <row r="1" ht="27">
      <c r="A1" s="93" t="s">
        <v>127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spans="1:2" ht="12.75">
      <c r="A6" s="95" t="s">
        <v>160</v>
      </c>
      <c r="B6" s="2">
        <v>37526</v>
      </c>
    </row>
    <row r="7" spans="1:2" ht="12.75">
      <c r="A7" s="95"/>
      <c r="B7" s="2"/>
    </row>
    <row r="8" spans="7:10" ht="12.75">
      <c r="G8" t="s">
        <v>104</v>
      </c>
      <c r="H8" t="s">
        <v>104</v>
      </c>
      <c r="I8" t="s">
        <v>104</v>
      </c>
      <c r="J8" t="s">
        <v>104</v>
      </c>
    </row>
    <row r="9" spans="1:10" ht="12.75">
      <c r="A9" t="s">
        <v>128</v>
      </c>
      <c r="B9" t="s">
        <v>106</v>
      </c>
      <c r="C9" t="s">
        <v>129</v>
      </c>
      <c r="D9" t="s">
        <v>107</v>
      </c>
      <c r="E9" t="s">
        <v>108</v>
      </c>
      <c r="F9" t="s">
        <v>109</v>
      </c>
      <c r="G9" t="s">
        <v>130</v>
      </c>
      <c r="H9" t="s">
        <v>131</v>
      </c>
      <c r="I9" t="s">
        <v>132</v>
      </c>
      <c r="J9" t="s">
        <v>133</v>
      </c>
    </row>
    <row r="10" spans="1:9" ht="12.75">
      <c r="A10" t="s">
        <v>134</v>
      </c>
      <c r="B10" t="s">
        <v>135</v>
      </c>
      <c r="C10" t="s">
        <v>114</v>
      </c>
      <c r="D10" t="s">
        <v>113</v>
      </c>
      <c r="F10" t="s">
        <v>114</v>
      </c>
      <c r="G10" t="s">
        <v>134</v>
      </c>
      <c r="H10" t="s">
        <v>113</v>
      </c>
      <c r="I10" t="s">
        <v>111</v>
      </c>
    </row>
    <row r="11" spans="1:13" ht="12.75">
      <c r="A11" t="s">
        <v>136</v>
      </c>
      <c r="K11" s="94" t="s">
        <v>115</v>
      </c>
      <c r="L11" s="94" t="s">
        <v>115</v>
      </c>
      <c r="M11" t="s">
        <v>30</v>
      </c>
    </row>
    <row r="12" spans="11:12" ht="12.75">
      <c r="K12" s="94" t="s">
        <v>121</v>
      </c>
      <c r="L12" s="94" t="s">
        <v>122</v>
      </c>
    </row>
    <row r="13" spans="11:13" ht="12.75">
      <c r="K13" s="94" t="s">
        <v>123</v>
      </c>
      <c r="L13" s="94" t="s">
        <v>119</v>
      </c>
      <c r="M13" t="s">
        <v>36</v>
      </c>
    </row>
    <row r="14" spans="10:13" ht="12.75">
      <c r="J14" t="s">
        <v>5</v>
      </c>
      <c r="K14">
        <v>1.54</v>
      </c>
      <c r="L14">
        <v>4.62</v>
      </c>
      <c r="M14">
        <v>15.5</v>
      </c>
    </row>
    <row r="15" spans="1:13" ht="12.75">
      <c r="A15">
        <v>114</v>
      </c>
      <c r="B15" t="s">
        <v>38</v>
      </c>
      <c r="C15" t="s">
        <v>137</v>
      </c>
      <c r="D15">
        <v>7440382</v>
      </c>
      <c r="F15">
        <v>12103</v>
      </c>
      <c r="G15">
        <v>0.53</v>
      </c>
      <c r="H15">
        <v>0.54</v>
      </c>
      <c r="I15">
        <v>0.55</v>
      </c>
      <c r="J15">
        <f>SUM(G15:I15)/3</f>
        <v>0.54</v>
      </c>
      <c r="K15" s="83">
        <f>K$14*J15/100</f>
        <v>0.008316</v>
      </c>
      <c r="L15" s="83">
        <f>L$14*J15/100</f>
        <v>0.024948</v>
      </c>
      <c r="M15" s="83">
        <f>M$14*$J15/100</f>
        <v>0.08370000000000001</v>
      </c>
    </row>
    <row r="16" spans="1:13" ht="12.75">
      <c r="A16">
        <v>114</v>
      </c>
      <c r="B16" t="s">
        <v>39</v>
      </c>
      <c r="C16" t="s">
        <v>138</v>
      </c>
      <c r="D16">
        <v>7440439</v>
      </c>
      <c r="F16">
        <v>12110</v>
      </c>
      <c r="G16">
        <v>0.05</v>
      </c>
      <c r="H16">
        <v>0.05</v>
      </c>
      <c r="I16">
        <v>0.05</v>
      </c>
      <c r="J16">
        <f aca="true" t="shared" si="0" ref="J16:J31">SUM(G16:I16)/3</f>
        <v>0.05000000000000001</v>
      </c>
      <c r="K16" s="83">
        <f aca="true" t="shared" si="1" ref="K16:K31">K$14*J16/100</f>
        <v>0.0007700000000000002</v>
      </c>
      <c r="L16" s="83">
        <f aca="true" t="shared" si="2" ref="L16:L31">L$14*J16/100</f>
        <v>0.0023100000000000004</v>
      </c>
      <c r="M16" s="83">
        <f aca="true" t="shared" si="3" ref="M16:M31">M$14*$J16/100</f>
        <v>0.007750000000000002</v>
      </c>
    </row>
    <row r="17" spans="1:13" ht="12.75">
      <c r="A17">
        <v>116</v>
      </c>
      <c r="B17" t="s">
        <v>40</v>
      </c>
      <c r="C17" t="s">
        <v>139</v>
      </c>
      <c r="D17">
        <v>7440702</v>
      </c>
      <c r="F17">
        <v>12111</v>
      </c>
      <c r="G17">
        <v>5</v>
      </c>
      <c r="H17">
        <v>5</v>
      </c>
      <c r="I17">
        <v>5</v>
      </c>
      <c r="J17">
        <f t="shared" si="0"/>
        <v>5</v>
      </c>
      <c r="K17" s="83">
        <f t="shared" si="1"/>
        <v>0.077</v>
      </c>
      <c r="L17" s="83">
        <f t="shared" si="2"/>
        <v>0.231</v>
      </c>
      <c r="M17" s="83">
        <f t="shared" si="3"/>
        <v>0.775</v>
      </c>
    </row>
    <row r="18" spans="1:13" ht="12.75">
      <c r="A18">
        <v>114</v>
      </c>
      <c r="B18" t="s">
        <v>41</v>
      </c>
      <c r="C18" t="s">
        <v>140</v>
      </c>
      <c r="D18">
        <v>7440473</v>
      </c>
      <c r="F18">
        <v>12112</v>
      </c>
      <c r="G18">
        <v>0.53</v>
      </c>
      <c r="H18">
        <v>0.54</v>
      </c>
      <c r="I18">
        <v>0.55</v>
      </c>
      <c r="J18">
        <f t="shared" si="0"/>
        <v>0.54</v>
      </c>
      <c r="K18" s="83">
        <f t="shared" si="1"/>
        <v>0.008316</v>
      </c>
      <c r="L18" s="83">
        <f t="shared" si="2"/>
        <v>0.024948</v>
      </c>
      <c r="M18" s="83">
        <f t="shared" si="3"/>
        <v>0.08370000000000001</v>
      </c>
    </row>
    <row r="19" spans="1:13" ht="12.75">
      <c r="A19">
        <v>114</v>
      </c>
      <c r="B19" t="s">
        <v>17</v>
      </c>
      <c r="C19" t="s">
        <v>141</v>
      </c>
      <c r="D19">
        <v>7440440</v>
      </c>
      <c r="F19">
        <v>12116</v>
      </c>
      <c r="G19">
        <v>15</v>
      </c>
      <c r="H19">
        <v>15</v>
      </c>
      <c r="I19">
        <v>15</v>
      </c>
      <c r="J19">
        <f t="shared" si="0"/>
        <v>15</v>
      </c>
      <c r="K19" s="83">
        <f t="shared" si="1"/>
        <v>0.231</v>
      </c>
      <c r="L19" s="83">
        <f t="shared" si="2"/>
        <v>0.693</v>
      </c>
      <c r="M19" s="83">
        <f t="shared" si="3"/>
        <v>2.325</v>
      </c>
    </row>
    <row r="20" spans="1:13" ht="12.75">
      <c r="A20">
        <v>116</v>
      </c>
      <c r="B20" t="s">
        <v>42</v>
      </c>
      <c r="C20" t="s">
        <v>142</v>
      </c>
      <c r="D20">
        <v>7439896</v>
      </c>
      <c r="F20">
        <v>12126</v>
      </c>
      <c r="G20">
        <v>0.55</v>
      </c>
      <c r="H20">
        <v>0.55</v>
      </c>
      <c r="I20">
        <v>0.55</v>
      </c>
      <c r="J20">
        <f t="shared" si="0"/>
        <v>0.55</v>
      </c>
      <c r="K20" s="83">
        <f t="shared" si="1"/>
        <v>0.00847</v>
      </c>
      <c r="L20" s="83">
        <f t="shared" si="2"/>
        <v>0.025410000000000002</v>
      </c>
      <c r="M20" s="83">
        <f t="shared" si="3"/>
        <v>0.08525</v>
      </c>
    </row>
    <row r="21" spans="1:13" ht="12.75">
      <c r="A21">
        <v>114</v>
      </c>
      <c r="B21" t="s">
        <v>43</v>
      </c>
      <c r="C21" t="s">
        <v>143</v>
      </c>
      <c r="D21">
        <v>7439921</v>
      </c>
      <c r="F21">
        <v>12128</v>
      </c>
      <c r="G21">
        <v>0.55</v>
      </c>
      <c r="H21">
        <v>0.55</v>
      </c>
      <c r="I21">
        <v>0.55</v>
      </c>
      <c r="J21">
        <f t="shared" si="0"/>
        <v>0.55</v>
      </c>
      <c r="K21" s="83">
        <f t="shared" si="1"/>
        <v>0.00847</v>
      </c>
      <c r="L21" s="83">
        <f t="shared" si="2"/>
        <v>0.025410000000000002</v>
      </c>
      <c r="M21" s="83">
        <f t="shared" si="3"/>
        <v>0.08525</v>
      </c>
    </row>
    <row r="22" spans="1:13" ht="12.75">
      <c r="A22">
        <v>114</v>
      </c>
      <c r="B22" t="s">
        <v>44</v>
      </c>
      <c r="C22" t="s">
        <v>144</v>
      </c>
      <c r="D22">
        <v>7440020</v>
      </c>
      <c r="F22">
        <v>12136</v>
      </c>
      <c r="G22">
        <v>0.05</v>
      </c>
      <c r="H22">
        <v>0.05</v>
      </c>
      <c r="I22">
        <v>0.05</v>
      </c>
      <c r="J22">
        <f t="shared" si="0"/>
        <v>0.05000000000000001</v>
      </c>
      <c r="K22" s="83">
        <f t="shared" si="1"/>
        <v>0.0007700000000000002</v>
      </c>
      <c r="L22" s="83">
        <f t="shared" si="2"/>
        <v>0.0023100000000000004</v>
      </c>
      <c r="M22" s="83">
        <f t="shared" si="3"/>
        <v>0.007750000000000002</v>
      </c>
    </row>
    <row r="23" spans="1:13" ht="12.75">
      <c r="A23">
        <v>114</v>
      </c>
      <c r="B23" t="s">
        <v>45</v>
      </c>
      <c r="C23" t="s">
        <v>145</v>
      </c>
      <c r="D23">
        <v>14797558</v>
      </c>
      <c r="F23">
        <v>12306</v>
      </c>
      <c r="G23">
        <v>3.86</v>
      </c>
      <c r="H23">
        <v>3.94</v>
      </c>
      <c r="I23">
        <v>4</v>
      </c>
      <c r="J23">
        <f t="shared" si="0"/>
        <v>3.9333333333333336</v>
      </c>
      <c r="K23" s="83">
        <f t="shared" si="1"/>
        <v>0.06057333333333334</v>
      </c>
      <c r="L23" s="83">
        <f t="shared" si="2"/>
        <v>0.18172</v>
      </c>
      <c r="M23" s="83">
        <f t="shared" si="3"/>
        <v>0.6096666666666667</v>
      </c>
    </row>
    <row r="24" spans="1:13" ht="12.75">
      <c r="A24">
        <v>114</v>
      </c>
      <c r="B24" t="s">
        <v>46</v>
      </c>
      <c r="C24" t="s">
        <v>146</v>
      </c>
      <c r="D24">
        <v>7782492</v>
      </c>
      <c r="F24">
        <v>12154</v>
      </c>
      <c r="G24">
        <v>0.05</v>
      </c>
      <c r="H24">
        <v>0.05</v>
      </c>
      <c r="I24">
        <v>0.05</v>
      </c>
      <c r="J24">
        <f t="shared" si="0"/>
        <v>0.05000000000000001</v>
      </c>
      <c r="K24" s="83">
        <f t="shared" si="1"/>
        <v>0.0007700000000000002</v>
      </c>
      <c r="L24" s="83">
        <f t="shared" si="2"/>
        <v>0.0023100000000000004</v>
      </c>
      <c r="M24" s="83">
        <f t="shared" si="3"/>
        <v>0.007750000000000002</v>
      </c>
    </row>
    <row r="25" spans="1:13" ht="12.75">
      <c r="A25">
        <v>116</v>
      </c>
      <c r="B25" t="s">
        <v>47</v>
      </c>
      <c r="C25" t="s">
        <v>147</v>
      </c>
      <c r="D25">
        <v>7440213</v>
      </c>
      <c r="F25">
        <v>12165</v>
      </c>
      <c r="G25">
        <v>0.55</v>
      </c>
      <c r="H25">
        <v>0.55</v>
      </c>
      <c r="I25">
        <v>0.55</v>
      </c>
      <c r="J25">
        <f t="shared" si="0"/>
        <v>0.55</v>
      </c>
      <c r="K25" s="83">
        <f t="shared" si="1"/>
        <v>0.00847</v>
      </c>
      <c r="L25" s="83">
        <f t="shared" si="2"/>
        <v>0.025410000000000002</v>
      </c>
      <c r="M25" s="83">
        <f t="shared" si="3"/>
        <v>0.08525</v>
      </c>
    </row>
    <row r="26" spans="1:13" ht="12.75">
      <c r="A26">
        <v>114</v>
      </c>
      <c r="B26" t="s">
        <v>18</v>
      </c>
      <c r="C26" t="s">
        <v>148</v>
      </c>
      <c r="D26">
        <v>14808798</v>
      </c>
      <c r="F26">
        <v>12403</v>
      </c>
      <c r="G26">
        <v>25</v>
      </c>
      <c r="H26">
        <v>25</v>
      </c>
      <c r="I26">
        <v>25</v>
      </c>
      <c r="J26">
        <f t="shared" si="0"/>
        <v>25</v>
      </c>
      <c r="K26" s="83">
        <f t="shared" si="1"/>
        <v>0.385</v>
      </c>
      <c r="L26" s="83">
        <f t="shared" si="2"/>
        <v>1.155</v>
      </c>
      <c r="M26" s="83">
        <f t="shared" si="3"/>
        <v>3.875</v>
      </c>
    </row>
    <row r="27" spans="1:13" ht="12.75">
      <c r="A27">
        <v>114</v>
      </c>
      <c r="B27" t="s">
        <v>48</v>
      </c>
      <c r="C27" t="s">
        <v>149</v>
      </c>
      <c r="D27">
        <v>7440315</v>
      </c>
      <c r="F27">
        <v>12160</v>
      </c>
      <c r="G27">
        <v>0.05</v>
      </c>
      <c r="H27">
        <v>0.05</v>
      </c>
      <c r="I27">
        <v>0.05</v>
      </c>
      <c r="J27">
        <f t="shared" si="0"/>
        <v>0.05000000000000001</v>
      </c>
      <c r="K27" s="83">
        <f t="shared" si="1"/>
        <v>0.0007700000000000002</v>
      </c>
      <c r="L27" s="83">
        <f t="shared" si="2"/>
        <v>0.0023100000000000004</v>
      </c>
      <c r="M27" s="83">
        <f t="shared" si="3"/>
        <v>0.007750000000000002</v>
      </c>
    </row>
    <row r="28" spans="1:13" ht="12.75">
      <c r="A28">
        <v>114</v>
      </c>
      <c r="B28" t="s">
        <v>49</v>
      </c>
      <c r="C28" t="s">
        <v>150</v>
      </c>
      <c r="D28">
        <v>7440326</v>
      </c>
      <c r="F28">
        <v>12161</v>
      </c>
      <c r="G28">
        <v>0.05</v>
      </c>
      <c r="H28">
        <v>0.05</v>
      </c>
      <c r="I28">
        <v>0.05</v>
      </c>
      <c r="J28">
        <f t="shared" si="0"/>
        <v>0.05000000000000001</v>
      </c>
      <c r="K28" s="83">
        <f t="shared" si="1"/>
        <v>0.0007700000000000002</v>
      </c>
      <c r="L28" s="83">
        <f t="shared" si="2"/>
        <v>0.0023100000000000004</v>
      </c>
      <c r="M28" s="83">
        <f t="shared" si="3"/>
        <v>0.007750000000000002</v>
      </c>
    </row>
    <row r="29" spans="1:13" ht="12.75">
      <c r="A29">
        <v>116</v>
      </c>
      <c r="B29" t="s">
        <v>50</v>
      </c>
      <c r="C29" t="s">
        <v>151</v>
      </c>
      <c r="D29">
        <v>7440622</v>
      </c>
      <c r="F29">
        <v>12164</v>
      </c>
      <c r="G29">
        <v>0.55</v>
      </c>
      <c r="H29">
        <v>0.55</v>
      </c>
      <c r="I29">
        <v>0.55</v>
      </c>
      <c r="J29">
        <f t="shared" si="0"/>
        <v>0.55</v>
      </c>
      <c r="K29" s="83">
        <f t="shared" si="1"/>
        <v>0.00847</v>
      </c>
      <c r="L29" s="83">
        <f t="shared" si="2"/>
        <v>0.025410000000000002</v>
      </c>
      <c r="M29" s="83">
        <f t="shared" si="3"/>
        <v>0.08525</v>
      </c>
    </row>
    <row r="30" spans="1:13" ht="12.75">
      <c r="A30">
        <v>114</v>
      </c>
      <c r="B30" t="s">
        <v>51</v>
      </c>
      <c r="C30" t="s">
        <v>152</v>
      </c>
      <c r="D30">
        <v>7440666</v>
      </c>
      <c r="F30">
        <v>12167</v>
      </c>
      <c r="G30">
        <v>0.55</v>
      </c>
      <c r="H30">
        <v>0.55</v>
      </c>
      <c r="I30">
        <v>0.55</v>
      </c>
      <c r="J30">
        <f t="shared" si="0"/>
        <v>0.55</v>
      </c>
      <c r="K30" s="83">
        <f t="shared" si="1"/>
        <v>0.00847</v>
      </c>
      <c r="L30" s="83">
        <f t="shared" si="2"/>
        <v>0.025410000000000002</v>
      </c>
      <c r="M30" s="83">
        <f t="shared" si="3"/>
        <v>0.08525</v>
      </c>
    </row>
    <row r="31" spans="1:13" ht="12.75">
      <c r="A31">
        <v>114</v>
      </c>
      <c r="B31" t="s">
        <v>153</v>
      </c>
      <c r="C31" t="s">
        <v>153</v>
      </c>
      <c r="D31">
        <v>99999</v>
      </c>
      <c r="F31">
        <v>12999</v>
      </c>
      <c r="G31">
        <f>100-SUM(G15:G30)</f>
        <v>47.08000000000001</v>
      </c>
      <c r="H31">
        <f>100-SUM(H15:H30)</f>
        <v>46.980000000000004</v>
      </c>
      <c r="I31">
        <f>100-SUM(I15:I30)</f>
        <v>46.900000000000006</v>
      </c>
      <c r="J31">
        <f t="shared" si="0"/>
        <v>46.98666666666668</v>
      </c>
      <c r="K31" s="83">
        <f t="shared" si="1"/>
        <v>0.7235946666666669</v>
      </c>
      <c r="L31" s="83">
        <f t="shared" si="2"/>
        <v>2.1707840000000007</v>
      </c>
      <c r="M31" s="83">
        <f t="shared" si="3"/>
        <v>7.282933333333335</v>
      </c>
    </row>
    <row r="32" spans="7:12" ht="12.75">
      <c r="G32" t="s">
        <v>134</v>
      </c>
      <c r="H32" t="s">
        <v>113</v>
      </c>
      <c r="I32" t="s">
        <v>111</v>
      </c>
      <c r="L32" s="83"/>
    </row>
    <row r="33" spans="7:13" ht="12.75">
      <c r="G33">
        <f aca="true" t="shared" si="4" ref="G33:M33">SUM(G15:G32)</f>
        <v>100</v>
      </c>
      <c r="H33">
        <f t="shared" si="4"/>
        <v>100</v>
      </c>
      <c r="I33">
        <f t="shared" si="4"/>
        <v>100</v>
      </c>
      <c r="J33">
        <f t="shared" si="4"/>
        <v>100</v>
      </c>
      <c r="K33" s="83">
        <f t="shared" si="4"/>
        <v>1.5400000000000005</v>
      </c>
      <c r="L33" s="83">
        <f t="shared" si="4"/>
        <v>4.620000000000001</v>
      </c>
      <c r="M33" s="83">
        <f t="shared" si="4"/>
        <v>15.500000000000004</v>
      </c>
    </row>
    <row r="34" spans="11:13" ht="12.75">
      <c r="K34" s="83"/>
      <c r="L34" s="83"/>
      <c r="M34" s="83"/>
    </row>
    <row r="35" spans="1:13" ht="12.75">
      <c r="A35" t="s">
        <v>24</v>
      </c>
      <c r="K35" s="83"/>
      <c r="L35" s="83"/>
      <c r="M35" s="83"/>
    </row>
    <row r="36" spans="1:13" ht="12.75">
      <c r="A36">
        <v>116</v>
      </c>
      <c r="B36" t="s">
        <v>40</v>
      </c>
      <c r="C36" t="s">
        <v>139</v>
      </c>
      <c r="D36">
        <v>7440702</v>
      </c>
      <c r="F36">
        <v>12111</v>
      </c>
      <c r="G36">
        <v>5</v>
      </c>
      <c r="H36">
        <v>5</v>
      </c>
      <c r="I36">
        <v>5</v>
      </c>
      <c r="K36" s="83"/>
      <c r="L36" s="83"/>
      <c r="M36" s="83"/>
    </row>
    <row r="37" spans="1:13" ht="12.75">
      <c r="A37">
        <v>116</v>
      </c>
      <c r="B37" t="s">
        <v>17</v>
      </c>
      <c r="C37" t="s">
        <v>141</v>
      </c>
      <c r="D37">
        <v>7440440</v>
      </c>
      <c r="F37">
        <v>12116</v>
      </c>
      <c r="G37">
        <v>4</v>
      </c>
      <c r="H37">
        <v>4</v>
      </c>
      <c r="I37">
        <v>4</v>
      </c>
      <c r="K37" s="83"/>
      <c r="L37" s="83"/>
      <c r="M37" s="83"/>
    </row>
    <row r="38" spans="1:13" ht="12.75">
      <c r="A38">
        <v>116</v>
      </c>
      <c r="B38" t="s">
        <v>42</v>
      </c>
      <c r="C38" t="s">
        <v>142</v>
      </c>
      <c r="D38">
        <v>7439896</v>
      </c>
      <c r="F38">
        <v>12126</v>
      </c>
      <c r="G38">
        <v>0.55</v>
      </c>
      <c r="H38">
        <v>0.55</v>
      </c>
      <c r="I38">
        <v>0.55</v>
      </c>
      <c r="K38" s="83"/>
      <c r="L38" s="83"/>
      <c r="M38" s="83"/>
    </row>
    <row r="39" spans="1:13" ht="12.75">
      <c r="A39">
        <v>116</v>
      </c>
      <c r="B39" t="s">
        <v>47</v>
      </c>
      <c r="C39" t="s">
        <v>147</v>
      </c>
      <c r="D39">
        <v>7440213</v>
      </c>
      <c r="F39">
        <v>12165</v>
      </c>
      <c r="G39">
        <v>0.55</v>
      </c>
      <c r="H39">
        <v>0.55</v>
      </c>
      <c r="I39">
        <v>0.55</v>
      </c>
      <c r="K39" s="83"/>
      <c r="L39" s="83"/>
      <c r="M39" s="83"/>
    </row>
    <row r="40" spans="1:13" ht="12.75">
      <c r="A40">
        <v>116</v>
      </c>
      <c r="B40" t="s">
        <v>18</v>
      </c>
      <c r="C40" t="s">
        <v>148</v>
      </c>
      <c r="D40">
        <v>14808798</v>
      </c>
      <c r="F40">
        <v>12403</v>
      </c>
      <c r="G40">
        <v>15</v>
      </c>
      <c r="H40">
        <v>15</v>
      </c>
      <c r="I40">
        <v>15</v>
      </c>
      <c r="K40" s="83"/>
      <c r="L40" s="83"/>
      <c r="M40" s="83"/>
    </row>
    <row r="41" spans="1:13" ht="12.75">
      <c r="A41">
        <v>116</v>
      </c>
      <c r="B41" t="s">
        <v>50</v>
      </c>
      <c r="C41" t="s">
        <v>151</v>
      </c>
      <c r="D41">
        <v>7440622</v>
      </c>
      <c r="F41">
        <v>12164</v>
      </c>
      <c r="G41">
        <v>0.55</v>
      </c>
      <c r="H41">
        <v>0.55</v>
      </c>
      <c r="I41">
        <v>0.55</v>
      </c>
      <c r="K41" s="83"/>
      <c r="L41" s="83"/>
      <c r="M41" s="83"/>
    </row>
    <row r="42" spans="1:13" ht="12.75">
      <c r="A42">
        <v>116</v>
      </c>
      <c r="B42" t="s">
        <v>153</v>
      </c>
      <c r="C42" t="s">
        <v>153</v>
      </c>
      <c r="D42">
        <v>99999</v>
      </c>
      <c r="F42">
        <v>12999</v>
      </c>
      <c r="G42">
        <v>74.35</v>
      </c>
      <c r="H42">
        <v>74.35</v>
      </c>
      <c r="I42">
        <v>74.35</v>
      </c>
      <c r="K42" s="83"/>
      <c r="L42" s="83"/>
      <c r="M42" s="83"/>
    </row>
    <row r="43" spans="7:13" ht="12.75">
      <c r="G43" t="s">
        <v>134</v>
      </c>
      <c r="H43" t="s">
        <v>113</v>
      </c>
      <c r="I43" t="s">
        <v>111</v>
      </c>
      <c r="K43" s="83"/>
      <c r="L43" s="83"/>
      <c r="M43" s="83"/>
    </row>
    <row r="44" spans="7:13" ht="12.75">
      <c r="G44">
        <v>100</v>
      </c>
      <c r="H44">
        <v>100</v>
      </c>
      <c r="I44">
        <v>100</v>
      </c>
      <c r="K44" s="83"/>
      <c r="L44" s="83"/>
      <c r="M44" s="83"/>
    </row>
    <row r="45" spans="11:13" ht="12.75">
      <c r="K45" s="83"/>
      <c r="L45" s="83"/>
      <c r="M45" s="83"/>
    </row>
    <row r="46" spans="11:13" ht="12.75">
      <c r="K46" s="83"/>
      <c r="L46" s="83"/>
      <c r="M46" s="83"/>
    </row>
    <row r="48" spans="1:12" ht="12.75">
      <c r="A48" t="s">
        <v>154</v>
      </c>
      <c r="K48" t="s">
        <v>115</v>
      </c>
      <c r="L48" s="94" t="s">
        <v>116</v>
      </c>
    </row>
    <row r="49" spans="11:12" ht="12.75">
      <c r="K49" t="s">
        <v>117</v>
      </c>
      <c r="L49" s="94" t="s">
        <v>118</v>
      </c>
    </row>
    <row r="50" spans="11:12" ht="12.75">
      <c r="K50" t="s">
        <v>34</v>
      </c>
      <c r="L50" s="94" t="s">
        <v>119</v>
      </c>
    </row>
    <row r="51" spans="10:12" ht="12.75">
      <c r="J51" s="95" t="s">
        <v>5</v>
      </c>
      <c r="K51">
        <v>0.13</v>
      </c>
      <c r="L51">
        <v>0.47</v>
      </c>
    </row>
    <row r="52" spans="1:12" ht="12.75">
      <c r="A52">
        <v>115</v>
      </c>
      <c r="B52" t="s">
        <v>52</v>
      </c>
      <c r="C52" t="s">
        <v>155</v>
      </c>
      <c r="D52">
        <v>7726956</v>
      </c>
      <c r="F52">
        <v>12109</v>
      </c>
      <c r="G52">
        <v>0.05</v>
      </c>
      <c r="H52">
        <v>0.05</v>
      </c>
      <c r="I52">
        <v>0.05</v>
      </c>
      <c r="J52">
        <f aca="true" t="shared" si="5" ref="J52:J66">SUM(G52:I52)/3</f>
        <v>0.05000000000000001</v>
      </c>
      <c r="K52" s="83">
        <f>K$51*$J52/100</f>
        <v>6.500000000000001E-05</v>
      </c>
      <c r="L52" s="83">
        <f>L$51*$J52/100</f>
        <v>0.00023500000000000005</v>
      </c>
    </row>
    <row r="53" spans="1:12" ht="12.75">
      <c r="A53">
        <v>115</v>
      </c>
      <c r="B53" t="s">
        <v>40</v>
      </c>
      <c r="C53" t="s">
        <v>139</v>
      </c>
      <c r="D53">
        <v>7440702</v>
      </c>
      <c r="F53">
        <v>12111</v>
      </c>
      <c r="G53">
        <v>0.55</v>
      </c>
      <c r="H53">
        <v>0.55</v>
      </c>
      <c r="I53">
        <v>0.55</v>
      </c>
      <c r="J53">
        <f t="shared" si="5"/>
        <v>0.55</v>
      </c>
      <c r="K53" s="83">
        <f aca="true" t="shared" si="6" ref="K53:K66">K$51*$J53/100</f>
        <v>0.000715</v>
      </c>
      <c r="L53" s="83">
        <f aca="true" t="shared" si="7" ref="L53:L66">L$51*$J53/100</f>
        <v>0.002585</v>
      </c>
    </row>
    <row r="54" spans="1:12" ht="12.75">
      <c r="A54">
        <v>115</v>
      </c>
      <c r="B54" t="s">
        <v>53</v>
      </c>
      <c r="C54" t="s">
        <v>156</v>
      </c>
      <c r="D54">
        <v>7782505</v>
      </c>
      <c r="F54">
        <v>12115</v>
      </c>
      <c r="G54">
        <v>7</v>
      </c>
      <c r="H54">
        <v>7</v>
      </c>
      <c r="I54">
        <v>7</v>
      </c>
      <c r="J54">
        <f t="shared" si="5"/>
        <v>7</v>
      </c>
      <c r="K54" s="83">
        <f t="shared" si="6"/>
        <v>0.0091</v>
      </c>
      <c r="L54" s="83">
        <f t="shared" si="7"/>
        <v>0.0329</v>
      </c>
    </row>
    <row r="55" spans="1:12" ht="12.75">
      <c r="A55">
        <v>115</v>
      </c>
      <c r="B55" t="s">
        <v>41</v>
      </c>
      <c r="C55" t="s">
        <v>140</v>
      </c>
      <c r="D55">
        <v>7440473</v>
      </c>
      <c r="F55">
        <v>12112</v>
      </c>
      <c r="G55">
        <v>0.05</v>
      </c>
      <c r="H55">
        <v>0.05</v>
      </c>
      <c r="I55">
        <v>0.05</v>
      </c>
      <c r="J55">
        <f t="shared" si="5"/>
        <v>0.05000000000000001</v>
      </c>
      <c r="K55" s="83">
        <f t="shared" si="6"/>
        <v>6.500000000000001E-05</v>
      </c>
      <c r="L55" s="83">
        <f t="shared" si="7"/>
        <v>0.00023500000000000005</v>
      </c>
    </row>
    <row r="56" spans="1:12" ht="12.75">
      <c r="A56">
        <v>115</v>
      </c>
      <c r="B56" t="s">
        <v>54</v>
      </c>
      <c r="C56" t="s">
        <v>3</v>
      </c>
      <c r="D56">
        <v>7440484</v>
      </c>
      <c r="F56">
        <v>12113</v>
      </c>
      <c r="G56">
        <v>0.05</v>
      </c>
      <c r="H56">
        <v>0.05</v>
      </c>
      <c r="I56">
        <v>0.05</v>
      </c>
      <c r="J56">
        <f t="shared" si="5"/>
        <v>0.05000000000000001</v>
      </c>
      <c r="K56" s="83">
        <f t="shared" si="6"/>
        <v>6.500000000000001E-05</v>
      </c>
      <c r="L56" s="83">
        <f t="shared" si="7"/>
        <v>0.00023500000000000005</v>
      </c>
    </row>
    <row r="57" spans="1:12" ht="12.75">
      <c r="A57">
        <v>115</v>
      </c>
      <c r="B57" t="s">
        <v>55</v>
      </c>
      <c r="C57" t="s">
        <v>157</v>
      </c>
      <c r="D57">
        <v>7440508</v>
      </c>
      <c r="F57">
        <v>12114</v>
      </c>
      <c r="G57">
        <v>0.05</v>
      </c>
      <c r="H57">
        <v>0.05</v>
      </c>
      <c r="I57">
        <v>0.05</v>
      </c>
      <c r="J57">
        <f t="shared" si="5"/>
        <v>0.05000000000000001</v>
      </c>
      <c r="K57" s="83">
        <f t="shared" si="6"/>
        <v>6.500000000000001E-05</v>
      </c>
      <c r="L57" s="83">
        <f t="shared" si="7"/>
        <v>0.00023500000000000005</v>
      </c>
    </row>
    <row r="58" spans="1:12" ht="12.75">
      <c r="A58">
        <v>115</v>
      </c>
      <c r="B58" t="s">
        <v>17</v>
      </c>
      <c r="C58" t="s">
        <v>141</v>
      </c>
      <c r="D58">
        <v>7440440</v>
      </c>
      <c r="F58">
        <v>12116</v>
      </c>
      <c r="G58">
        <v>20</v>
      </c>
      <c r="H58">
        <v>20</v>
      </c>
      <c r="I58">
        <v>20</v>
      </c>
      <c r="J58">
        <f t="shared" si="5"/>
        <v>20</v>
      </c>
      <c r="K58" s="83">
        <f t="shared" si="6"/>
        <v>0.026000000000000002</v>
      </c>
      <c r="L58" s="83">
        <f t="shared" si="7"/>
        <v>0.09399999999999999</v>
      </c>
    </row>
    <row r="59" spans="1:12" ht="12.75">
      <c r="A59">
        <v>115</v>
      </c>
      <c r="B59" t="s">
        <v>42</v>
      </c>
      <c r="C59" t="s">
        <v>142</v>
      </c>
      <c r="D59">
        <v>7439896</v>
      </c>
      <c r="F59">
        <v>12126</v>
      </c>
      <c r="G59">
        <v>0.05</v>
      </c>
      <c r="H59">
        <v>0.05</v>
      </c>
      <c r="I59">
        <v>0.05</v>
      </c>
      <c r="J59">
        <f t="shared" si="5"/>
        <v>0.05000000000000001</v>
      </c>
      <c r="K59" s="83">
        <f t="shared" si="6"/>
        <v>6.500000000000001E-05</v>
      </c>
      <c r="L59" s="83">
        <f t="shared" si="7"/>
        <v>0.00023500000000000005</v>
      </c>
    </row>
    <row r="60" spans="1:12" ht="12.75">
      <c r="A60">
        <v>115</v>
      </c>
      <c r="B60" t="s">
        <v>56</v>
      </c>
      <c r="C60" t="s">
        <v>158</v>
      </c>
      <c r="D60">
        <v>7439965</v>
      </c>
      <c r="F60">
        <v>12132</v>
      </c>
      <c r="G60">
        <v>0.05</v>
      </c>
      <c r="H60">
        <v>0.05</v>
      </c>
      <c r="I60">
        <v>0.05</v>
      </c>
      <c r="J60">
        <f t="shared" si="5"/>
        <v>0.05000000000000001</v>
      </c>
      <c r="K60" s="83">
        <f t="shared" si="6"/>
        <v>6.500000000000001E-05</v>
      </c>
      <c r="L60" s="83">
        <f t="shared" si="7"/>
        <v>0.00023500000000000005</v>
      </c>
    </row>
    <row r="61" spans="1:12" ht="12.75">
      <c r="A61">
        <v>115</v>
      </c>
      <c r="B61" t="s">
        <v>44</v>
      </c>
      <c r="C61" t="s">
        <v>144</v>
      </c>
      <c r="D61">
        <v>7440020</v>
      </c>
      <c r="F61">
        <v>12136</v>
      </c>
      <c r="G61">
        <v>0.05</v>
      </c>
      <c r="H61">
        <v>0.05</v>
      </c>
      <c r="I61">
        <v>0.05</v>
      </c>
      <c r="J61">
        <f t="shared" si="5"/>
        <v>0.05000000000000001</v>
      </c>
      <c r="K61" s="83">
        <f t="shared" si="6"/>
        <v>6.500000000000001E-05</v>
      </c>
      <c r="L61" s="83">
        <f t="shared" si="7"/>
        <v>0.00023500000000000005</v>
      </c>
    </row>
    <row r="62" spans="1:12" ht="12.75">
      <c r="A62">
        <v>115</v>
      </c>
      <c r="B62" t="s">
        <v>45</v>
      </c>
      <c r="C62" t="s">
        <v>145</v>
      </c>
      <c r="D62">
        <v>14797558</v>
      </c>
      <c r="F62">
        <v>12306</v>
      </c>
      <c r="G62">
        <v>0.55</v>
      </c>
      <c r="H62">
        <v>0.55</v>
      </c>
      <c r="I62">
        <v>0.55</v>
      </c>
      <c r="J62">
        <f t="shared" si="5"/>
        <v>0.55</v>
      </c>
      <c r="K62" s="83">
        <f t="shared" si="6"/>
        <v>0.000715</v>
      </c>
      <c r="L62" s="83">
        <f t="shared" si="7"/>
        <v>0.002585</v>
      </c>
    </row>
    <row r="63" spans="1:12" ht="12.75">
      <c r="A63">
        <v>115</v>
      </c>
      <c r="B63" t="s">
        <v>57</v>
      </c>
      <c r="C63" t="s">
        <v>159</v>
      </c>
      <c r="D63">
        <v>7440097</v>
      </c>
      <c r="F63">
        <v>12180</v>
      </c>
      <c r="G63">
        <v>0.55</v>
      </c>
      <c r="H63">
        <v>0.55</v>
      </c>
      <c r="I63">
        <v>0.55</v>
      </c>
      <c r="J63">
        <f t="shared" si="5"/>
        <v>0.55</v>
      </c>
      <c r="K63" s="83">
        <f t="shared" si="6"/>
        <v>0.000715</v>
      </c>
      <c r="L63" s="83">
        <f t="shared" si="7"/>
        <v>0.002585</v>
      </c>
    </row>
    <row r="64" spans="1:12" ht="12.75">
      <c r="A64">
        <v>115</v>
      </c>
      <c r="B64" t="s">
        <v>18</v>
      </c>
      <c r="C64" t="s">
        <v>148</v>
      </c>
      <c r="D64">
        <v>14808798</v>
      </c>
      <c r="F64">
        <v>12403</v>
      </c>
      <c r="G64">
        <v>45</v>
      </c>
      <c r="H64">
        <v>45</v>
      </c>
      <c r="I64">
        <v>45</v>
      </c>
      <c r="J64">
        <f t="shared" si="5"/>
        <v>45</v>
      </c>
      <c r="K64" s="83">
        <f t="shared" si="6"/>
        <v>0.0585</v>
      </c>
      <c r="L64" s="83">
        <f t="shared" si="7"/>
        <v>0.2115</v>
      </c>
    </row>
    <row r="65" spans="1:12" ht="12.75">
      <c r="A65">
        <v>115</v>
      </c>
      <c r="B65" t="s">
        <v>51</v>
      </c>
      <c r="C65" t="s">
        <v>152</v>
      </c>
      <c r="D65">
        <v>7440666</v>
      </c>
      <c r="F65">
        <v>12167</v>
      </c>
      <c r="G65">
        <v>0.05</v>
      </c>
      <c r="H65">
        <v>0.05</v>
      </c>
      <c r="I65">
        <v>0.05</v>
      </c>
      <c r="J65">
        <f t="shared" si="5"/>
        <v>0.05000000000000001</v>
      </c>
      <c r="K65" s="83">
        <f t="shared" si="6"/>
        <v>6.500000000000001E-05</v>
      </c>
      <c r="L65" s="83">
        <f t="shared" si="7"/>
        <v>0.00023500000000000005</v>
      </c>
    </row>
    <row r="66" spans="1:12" ht="12.75">
      <c r="A66">
        <v>115</v>
      </c>
      <c r="B66" t="s">
        <v>153</v>
      </c>
      <c r="C66" t="s">
        <v>153</v>
      </c>
      <c r="D66">
        <v>99999</v>
      </c>
      <c r="F66">
        <v>12999</v>
      </c>
      <c r="G66">
        <v>25.95</v>
      </c>
      <c r="H66">
        <v>25.95</v>
      </c>
      <c r="I66">
        <v>25.95</v>
      </c>
      <c r="J66">
        <f t="shared" si="5"/>
        <v>25.95</v>
      </c>
      <c r="K66" s="83">
        <f t="shared" si="6"/>
        <v>0.033735</v>
      </c>
      <c r="L66" s="83">
        <f t="shared" si="7"/>
        <v>0.12196499999999999</v>
      </c>
    </row>
    <row r="67" spans="7:9" ht="12.75">
      <c r="G67" t="s">
        <v>134</v>
      </c>
      <c r="H67" t="s">
        <v>113</v>
      </c>
      <c r="I67" t="s">
        <v>111</v>
      </c>
    </row>
    <row r="68" spans="7:12" ht="12.75">
      <c r="G68">
        <v>100</v>
      </c>
      <c r="H68">
        <v>100</v>
      </c>
      <c r="I68">
        <v>100</v>
      </c>
      <c r="J68">
        <f>SUM(J52:J67)</f>
        <v>100</v>
      </c>
      <c r="K68" s="83">
        <f>SUM(K52:K67)</f>
        <v>0.13</v>
      </c>
      <c r="L68" s="83">
        <f>SUM(L52:L67)</f>
        <v>0.47</v>
      </c>
    </row>
    <row r="72" spans="1:11" ht="12.75">
      <c r="A72" t="s">
        <v>125</v>
      </c>
      <c r="K72" t="s">
        <v>126</v>
      </c>
    </row>
    <row r="73" ht="12.75">
      <c r="K73" t="s">
        <v>117</v>
      </c>
    </row>
    <row r="74" ht="12.75">
      <c r="K74" t="s">
        <v>34</v>
      </c>
    </row>
    <row r="75" ht="12.75">
      <c r="K75">
        <v>0.13</v>
      </c>
    </row>
    <row r="76" spans="1:11" ht="12.75">
      <c r="A76">
        <v>123</v>
      </c>
      <c r="B76" t="s">
        <v>52</v>
      </c>
      <c r="C76" t="s">
        <v>155</v>
      </c>
      <c r="D76">
        <v>7726956</v>
      </c>
      <c r="F76">
        <v>12109</v>
      </c>
      <c r="G76">
        <v>0.05</v>
      </c>
      <c r="H76">
        <v>0.05</v>
      </c>
      <c r="I76">
        <v>0.05</v>
      </c>
      <c r="J76">
        <f aca="true" t="shared" si="8" ref="J76:J90">SUM(G76:I76)/3</f>
        <v>0.05000000000000001</v>
      </c>
      <c r="K76" s="83">
        <f>K$75*$J76/100</f>
        <v>6.500000000000001E-05</v>
      </c>
    </row>
    <row r="77" spans="1:11" ht="12.75">
      <c r="A77">
        <v>123</v>
      </c>
      <c r="B77" t="s">
        <v>40</v>
      </c>
      <c r="C77" t="s">
        <v>139</v>
      </c>
      <c r="D77">
        <v>7440702</v>
      </c>
      <c r="F77">
        <v>12111</v>
      </c>
      <c r="G77">
        <v>0.55</v>
      </c>
      <c r="H77">
        <v>0.55</v>
      </c>
      <c r="I77">
        <v>0.55</v>
      </c>
      <c r="J77">
        <f t="shared" si="8"/>
        <v>0.55</v>
      </c>
      <c r="K77" s="83">
        <f aca="true" t="shared" si="9" ref="K77:K90">K$75*$J77/100</f>
        <v>0.000715</v>
      </c>
    </row>
    <row r="78" spans="1:11" ht="12.75">
      <c r="A78">
        <v>123</v>
      </c>
      <c r="B78" t="s">
        <v>53</v>
      </c>
      <c r="C78" t="s">
        <v>156</v>
      </c>
      <c r="D78">
        <v>7782505</v>
      </c>
      <c r="F78">
        <v>12115</v>
      </c>
      <c r="G78">
        <v>7</v>
      </c>
      <c r="H78">
        <v>7</v>
      </c>
      <c r="I78">
        <v>7</v>
      </c>
      <c r="J78">
        <f t="shared" si="8"/>
        <v>7</v>
      </c>
      <c r="K78" s="83">
        <f t="shared" si="9"/>
        <v>0.0091</v>
      </c>
    </row>
    <row r="79" spans="1:11" ht="12.75">
      <c r="A79">
        <v>123</v>
      </c>
      <c r="B79" t="s">
        <v>41</v>
      </c>
      <c r="C79" t="s">
        <v>140</v>
      </c>
      <c r="D79">
        <v>7440473</v>
      </c>
      <c r="F79">
        <v>12112</v>
      </c>
      <c r="G79">
        <v>0.05</v>
      </c>
      <c r="H79">
        <v>0.05</v>
      </c>
      <c r="I79">
        <v>0.05</v>
      </c>
      <c r="J79">
        <f t="shared" si="8"/>
        <v>0.05000000000000001</v>
      </c>
      <c r="K79" s="83">
        <f t="shared" si="9"/>
        <v>6.500000000000001E-05</v>
      </c>
    </row>
    <row r="80" spans="1:11" ht="12.75">
      <c r="A80">
        <v>123</v>
      </c>
      <c r="B80" t="s">
        <v>54</v>
      </c>
      <c r="C80" t="s">
        <v>3</v>
      </c>
      <c r="D80">
        <v>7440484</v>
      </c>
      <c r="F80">
        <v>12113</v>
      </c>
      <c r="G80">
        <v>0.05</v>
      </c>
      <c r="H80">
        <v>0.05</v>
      </c>
      <c r="I80">
        <v>0.05</v>
      </c>
      <c r="J80">
        <f t="shared" si="8"/>
        <v>0.05000000000000001</v>
      </c>
      <c r="K80" s="83">
        <f t="shared" si="9"/>
        <v>6.500000000000001E-05</v>
      </c>
    </row>
    <row r="81" spans="1:11" ht="12.75">
      <c r="A81">
        <v>123</v>
      </c>
      <c r="B81" t="s">
        <v>55</v>
      </c>
      <c r="C81" t="s">
        <v>157</v>
      </c>
      <c r="D81">
        <v>7440508</v>
      </c>
      <c r="F81">
        <v>12114</v>
      </c>
      <c r="G81">
        <v>0.05</v>
      </c>
      <c r="H81">
        <v>0.05</v>
      </c>
      <c r="I81">
        <v>0.05</v>
      </c>
      <c r="J81">
        <f t="shared" si="8"/>
        <v>0.05000000000000001</v>
      </c>
      <c r="K81" s="83">
        <f t="shared" si="9"/>
        <v>6.500000000000001E-05</v>
      </c>
    </row>
    <row r="82" spans="1:11" ht="12.75">
      <c r="A82">
        <v>123</v>
      </c>
      <c r="B82" t="s">
        <v>17</v>
      </c>
      <c r="C82" t="s">
        <v>141</v>
      </c>
      <c r="D82">
        <v>7440440</v>
      </c>
      <c r="F82">
        <v>12116</v>
      </c>
      <c r="G82">
        <v>20</v>
      </c>
      <c r="H82">
        <v>20</v>
      </c>
      <c r="I82">
        <v>20</v>
      </c>
      <c r="J82">
        <f t="shared" si="8"/>
        <v>20</v>
      </c>
      <c r="K82" s="83">
        <f t="shared" si="9"/>
        <v>0.026000000000000002</v>
      </c>
    </row>
    <row r="83" spans="1:11" ht="12.75">
      <c r="A83">
        <v>123</v>
      </c>
      <c r="B83" t="s">
        <v>42</v>
      </c>
      <c r="C83" t="s">
        <v>142</v>
      </c>
      <c r="D83">
        <v>7439896</v>
      </c>
      <c r="F83">
        <v>12126</v>
      </c>
      <c r="G83">
        <v>0.05</v>
      </c>
      <c r="H83">
        <v>0.05</v>
      </c>
      <c r="I83">
        <v>0.05</v>
      </c>
      <c r="J83">
        <f t="shared" si="8"/>
        <v>0.05000000000000001</v>
      </c>
      <c r="K83" s="83">
        <f t="shared" si="9"/>
        <v>6.500000000000001E-05</v>
      </c>
    </row>
    <row r="84" spans="1:11" ht="12.75">
      <c r="A84">
        <v>123</v>
      </c>
      <c r="B84" t="s">
        <v>56</v>
      </c>
      <c r="C84" t="s">
        <v>158</v>
      </c>
      <c r="D84">
        <v>7439965</v>
      </c>
      <c r="F84">
        <v>12132</v>
      </c>
      <c r="G84">
        <v>0.05</v>
      </c>
      <c r="H84">
        <v>0.05</v>
      </c>
      <c r="I84">
        <v>0.05</v>
      </c>
      <c r="J84">
        <f t="shared" si="8"/>
        <v>0.05000000000000001</v>
      </c>
      <c r="K84" s="83">
        <f t="shared" si="9"/>
        <v>6.500000000000001E-05</v>
      </c>
    </row>
    <row r="85" spans="1:11" ht="12.75">
      <c r="A85">
        <v>123</v>
      </c>
      <c r="B85" t="s">
        <v>44</v>
      </c>
      <c r="C85" t="s">
        <v>144</v>
      </c>
      <c r="D85">
        <v>7440020</v>
      </c>
      <c r="F85">
        <v>12136</v>
      </c>
      <c r="G85">
        <v>0.05</v>
      </c>
      <c r="H85">
        <v>0.05</v>
      </c>
      <c r="I85">
        <v>0.05</v>
      </c>
      <c r="J85">
        <f t="shared" si="8"/>
        <v>0.05000000000000001</v>
      </c>
      <c r="K85" s="83">
        <f t="shared" si="9"/>
        <v>6.500000000000001E-05</v>
      </c>
    </row>
    <row r="86" spans="1:11" ht="12.75">
      <c r="A86">
        <v>123</v>
      </c>
      <c r="B86" t="s">
        <v>45</v>
      </c>
      <c r="C86" t="s">
        <v>145</v>
      </c>
      <c r="D86">
        <v>14797558</v>
      </c>
      <c r="F86">
        <v>12306</v>
      </c>
      <c r="G86">
        <v>0.55</v>
      </c>
      <c r="H86">
        <v>0.55</v>
      </c>
      <c r="I86">
        <v>0.55</v>
      </c>
      <c r="J86">
        <f t="shared" si="8"/>
        <v>0.55</v>
      </c>
      <c r="K86" s="83">
        <f t="shared" si="9"/>
        <v>0.000715</v>
      </c>
    </row>
    <row r="87" spans="1:11" ht="12.75">
      <c r="A87">
        <v>123</v>
      </c>
      <c r="B87" t="s">
        <v>57</v>
      </c>
      <c r="C87" t="s">
        <v>159</v>
      </c>
      <c r="D87">
        <v>7440097</v>
      </c>
      <c r="F87">
        <v>12180</v>
      </c>
      <c r="G87">
        <v>0.55</v>
      </c>
      <c r="H87">
        <v>0.55</v>
      </c>
      <c r="I87">
        <v>0.55</v>
      </c>
      <c r="J87">
        <f t="shared" si="8"/>
        <v>0.55</v>
      </c>
      <c r="K87" s="83">
        <f t="shared" si="9"/>
        <v>0.000715</v>
      </c>
    </row>
    <row r="88" spans="1:11" ht="12.75">
      <c r="A88">
        <v>123</v>
      </c>
      <c r="B88" t="s">
        <v>18</v>
      </c>
      <c r="C88" t="s">
        <v>148</v>
      </c>
      <c r="D88">
        <v>14808798</v>
      </c>
      <c r="F88">
        <v>12403</v>
      </c>
      <c r="G88">
        <v>45</v>
      </c>
      <c r="H88">
        <v>45</v>
      </c>
      <c r="I88">
        <v>45</v>
      </c>
      <c r="J88">
        <f t="shared" si="8"/>
        <v>45</v>
      </c>
      <c r="K88" s="83">
        <f t="shared" si="9"/>
        <v>0.0585</v>
      </c>
    </row>
    <row r="89" spans="1:11" ht="12.75">
      <c r="A89">
        <v>123</v>
      </c>
      <c r="B89" t="s">
        <v>51</v>
      </c>
      <c r="C89" t="s">
        <v>152</v>
      </c>
      <c r="D89">
        <v>7440666</v>
      </c>
      <c r="F89">
        <v>12167</v>
      </c>
      <c r="G89">
        <v>0.05</v>
      </c>
      <c r="H89">
        <v>0.05</v>
      </c>
      <c r="I89">
        <v>0.05</v>
      </c>
      <c r="J89">
        <f t="shared" si="8"/>
        <v>0.05000000000000001</v>
      </c>
      <c r="K89" s="83">
        <f t="shared" si="9"/>
        <v>6.500000000000001E-05</v>
      </c>
    </row>
    <row r="90" spans="1:11" ht="12.75">
      <c r="A90">
        <v>123</v>
      </c>
      <c r="B90" t="s">
        <v>153</v>
      </c>
      <c r="C90" t="s">
        <v>153</v>
      </c>
      <c r="D90">
        <v>99999</v>
      </c>
      <c r="F90">
        <v>12999</v>
      </c>
      <c r="G90">
        <v>25.95</v>
      </c>
      <c r="H90">
        <v>25.95</v>
      </c>
      <c r="I90">
        <v>25.95</v>
      </c>
      <c r="J90">
        <f t="shared" si="8"/>
        <v>25.95</v>
      </c>
      <c r="K90" s="83">
        <f t="shared" si="9"/>
        <v>0.033735</v>
      </c>
    </row>
    <row r="91" spans="7:9" ht="12.75">
      <c r="G91" t="s">
        <v>134</v>
      </c>
      <c r="H91" t="s">
        <v>113</v>
      </c>
      <c r="I91" t="s">
        <v>111</v>
      </c>
    </row>
    <row r="92" spans="7:11" ht="12.75">
      <c r="G92">
        <v>100</v>
      </c>
      <c r="H92">
        <v>100</v>
      </c>
      <c r="I92">
        <v>100</v>
      </c>
      <c r="J92">
        <f>SUM(J76:J91)</f>
        <v>100</v>
      </c>
      <c r="K92" s="83">
        <f>SUM(K76:K91)</f>
        <v>0.13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0">
      <selection activeCell="K34" sqref="K34"/>
    </sheetView>
  </sheetViews>
  <sheetFormatPr defaultColWidth="9.140625" defaultRowHeight="12.75"/>
  <cols>
    <col min="1" max="1" width="14.140625" style="0" bestFit="1" customWidth="1"/>
    <col min="2" max="2" width="51.8515625" style="0" bestFit="1" customWidth="1"/>
    <col min="3" max="3" width="9.00390625" style="0" bestFit="1" customWidth="1"/>
    <col min="4" max="4" width="9.00390625" style="0" customWidth="1"/>
    <col min="5" max="5" width="8.8515625" style="0" bestFit="1" customWidth="1"/>
    <col min="6" max="6" width="11.00390625" style="0" bestFit="1" customWidth="1"/>
    <col min="7" max="7" width="11.00390625" style="0" customWidth="1"/>
    <col min="8" max="9" width="11.421875" style="0" bestFit="1" customWidth="1"/>
  </cols>
  <sheetData>
    <row r="1" ht="33">
      <c r="A1" s="92" t="s">
        <v>102</v>
      </c>
    </row>
    <row r="3" ht="12.75">
      <c r="B3" t="s">
        <v>177</v>
      </c>
    </row>
    <row r="4" ht="12.75">
      <c r="B4" t="s">
        <v>6</v>
      </c>
    </row>
    <row r="5" ht="12.75">
      <c r="B5" t="s">
        <v>7</v>
      </c>
    </row>
    <row r="6" spans="1:2" ht="12.75">
      <c r="A6" s="95" t="s">
        <v>178</v>
      </c>
      <c r="B6" s="96">
        <v>37496</v>
      </c>
    </row>
    <row r="8" spans="1:6" ht="12.75">
      <c r="A8" t="s">
        <v>103</v>
      </c>
      <c r="F8" t="s">
        <v>104</v>
      </c>
    </row>
    <row r="9" spans="1:6" ht="12.75">
      <c r="A9" t="s">
        <v>105</v>
      </c>
      <c r="B9" t="s">
        <v>106</v>
      </c>
      <c r="C9" t="s">
        <v>107</v>
      </c>
      <c r="D9" t="s">
        <v>108</v>
      </c>
      <c r="E9" t="s">
        <v>109</v>
      </c>
      <c r="F9" t="s">
        <v>110</v>
      </c>
    </row>
    <row r="10" spans="1:6" ht="12.75">
      <c r="A10" t="s">
        <v>111</v>
      </c>
      <c r="B10" t="s">
        <v>112</v>
      </c>
      <c r="C10" t="s">
        <v>113</v>
      </c>
      <c r="E10" t="s">
        <v>114</v>
      </c>
      <c r="F10" t="s">
        <v>111</v>
      </c>
    </row>
    <row r="11" spans="1:8" ht="12.75">
      <c r="A11" t="s">
        <v>25</v>
      </c>
      <c r="G11" t="s">
        <v>115</v>
      </c>
      <c r="H11" t="s">
        <v>116</v>
      </c>
    </row>
    <row r="12" spans="7:8" ht="12.75">
      <c r="G12" t="s">
        <v>117</v>
      </c>
      <c r="H12" t="s">
        <v>118</v>
      </c>
    </row>
    <row r="13" spans="7:8" ht="12.75">
      <c r="G13" t="s">
        <v>34</v>
      </c>
      <c r="H13" t="s">
        <v>119</v>
      </c>
    </row>
    <row r="14" spans="6:8" ht="12.75">
      <c r="F14" t="s">
        <v>2</v>
      </c>
      <c r="G14">
        <v>16.53</v>
      </c>
      <c r="H14">
        <v>2.92</v>
      </c>
    </row>
    <row r="15" spans="1:8" ht="12.75">
      <c r="A15">
        <v>401</v>
      </c>
      <c r="B15" t="s">
        <v>58</v>
      </c>
      <c r="C15">
        <v>95636</v>
      </c>
      <c r="E15">
        <v>45208</v>
      </c>
      <c r="F15">
        <v>1.259998</v>
      </c>
      <c r="G15" s="83">
        <f aca="true" t="shared" si="0" ref="G15:H52">G$14*$F15/100</f>
        <v>0.2082776694</v>
      </c>
      <c r="H15" s="83">
        <f t="shared" si="0"/>
        <v>0.036791941599999996</v>
      </c>
    </row>
    <row r="16" spans="1:8" ht="12.75">
      <c r="A16">
        <v>401</v>
      </c>
      <c r="B16" t="s">
        <v>80</v>
      </c>
      <c r="C16">
        <v>108678</v>
      </c>
      <c r="E16">
        <v>45207</v>
      </c>
      <c r="F16">
        <v>0.5</v>
      </c>
      <c r="G16" s="83">
        <f t="shared" si="0"/>
        <v>0.08265</v>
      </c>
      <c r="H16" s="83">
        <f t="shared" si="0"/>
        <v>0.0146</v>
      </c>
    </row>
    <row r="17" spans="1:8" ht="12.75">
      <c r="A17">
        <v>401</v>
      </c>
      <c r="B17" t="s">
        <v>81</v>
      </c>
      <c r="C17">
        <v>106990</v>
      </c>
      <c r="E17">
        <v>43218</v>
      </c>
      <c r="F17">
        <v>0.83</v>
      </c>
      <c r="G17" s="83">
        <f t="shared" si="0"/>
        <v>0.13719900000000002</v>
      </c>
      <c r="H17" s="83">
        <f t="shared" si="0"/>
        <v>0.024236</v>
      </c>
    </row>
    <row r="18" spans="1:8" ht="12.75">
      <c r="A18">
        <v>401</v>
      </c>
      <c r="B18" t="s">
        <v>59</v>
      </c>
      <c r="C18">
        <v>106989</v>
      </c>
      <c r="E18">
        <v>43213</v>
      </c>
      <c r="F18">
        <v>0.66</v>
      </c>
      <c r="G18" s="83">
        <f t="shared" si="0"/>
        <v>0.109098</v>
      </c>
      <c r="H18" s="83">
        <f t="shared" si="0"/>
        <v>0.019272</v>
      </c>
    </row>
    <row r="19" spans="1:8" ht="12.75">
      <c r="A19">
        <v>401</v>
      </c>
      <c r="B19" t="s">
        <v>82</v>
      </c>
      <c r="C19">
        <v>620144</v>
      </c>
      <c r="E19">
        <v>99912</v>
      </c>
      <c r="F19">
        <v>1.07</v>
      </c>
      <c r="G19" s="83">
        <f t="shared" si="0"/>
        <v>0.176871</v>
      </c>
      <c r="H19" s="83">
        <f t="shared" si="0"/>
        <v>0.031244</v>
      </c>
    </row>
    <row r="20" spans="1:8" ht="12.75">
      <c r="A20">
        <v>401</v>
      </c>
      <c r="B20" t="s">
        <v>83</v>
      </c>
      <c r="C20">
        <v>540841</v>
      </c>
      <c r="E20">
        <v>43276</v>
      </c>
      <c r="F20">
        <v>1.99</v>
      </c>
      <c r="G20" s="83">
        <f t="shared" si="0"/>
        <v>0.328947</v>
      </c>
      <c r="H20" s="83">
        <f t="shared" si="0"/>
        <v>0.05810799999999999</v>
      </c>
    </row>
    <row r="21" spans="1:8" ht="12.75">
      <c r="A21">
        <v>401</v>
      </c>
      <c r="B21" t="s">
        <v>84</v>
      </c>
      <c r="C21">
        <v>75832</v>
      </c>
      <c r="E21">
        <v>43291</v>
      </c>
      <c r="F21">
        <v>0.51</v>
      </c>
      <c r="G21" s="83">
        <f t="shared" si="0"/>
        <v>0.084303</v>
      </c>
      <c r="H21" s="83">
        <f t="shared" si="0"/>
        <v>0.014892</v>
      </c>
    </row>
    <row r="22" spans="1:8" ht="12.75">
      <c r="A22">
        <v>401</v>
      </c>
      <c r="B22" t="s">
        <v>85</v>
      </c>
      <c r="C22">
        <v>565753</v>
      </c>
      <c r="E22">
        <v>43279</v>
      </c>
      <c r="F22">
        <v>0.63</v>
      </c>
      <c r="G22" s="83">
        <f t="shared" si="0"/>
        <v>0.104139</v>
      </c>
      <c r="H22" s="83">
        <f t="shared" si="0"/>
        <v>0.018396</v>
      </c>
    </row>
    <row r="23" spans="1:8" ht="12.75">
      <c r="A23">
        <v>401</v>
      </c>
      <c r="B23" t="s">
        <v>86</v>
      </c>
      <c r="C23">
        <v>79298</v>
      </c>
      <c r="E23">
        <v>98001</v>
      </c>
      <c r="F23">
        <v>0.98</v>
      </c>
      <c r="G23" s="83">
        <f t="shared" si="0"/>
        <v>0.161994</v>
      </c>
      <c r="H23" s="83">
        <f t="shared" si="0"/>
        <v>0.028615999999999996</v>
      </c>
    </row>
    <row r="24" spans="1:8" ht="12.75">
      <c r="A24">
        <v>401</v>
      </c>
      <c r="B24" t="s">
        <v>87</v>
      </c>
      <c r="C24">
        <v>565593</v>
      </c>
      <c r="E24">
        <v>43274</v>
      </c>
      <c r="F24">
        <v>1.69</v>
      </c>
      <c r="G24" s="83">
        <f t="shared" si="0"/>
        <v>0.279357</v>
      </c>
      <c r="H24" s="83">
        <f t="shared" si="0"/>
        <v>0.049348</v>
      </c>
    </row>
    <row r="25" spans="1:8" ht="12.75">
      <c r="A25">
        <v>401</v>
      </c>
      <c r="B25" t="s">
        <v>88</v>
      </c>
      <c r="C25">
        <v>108087</v>
      </c>
      <c r="E25">
        <v>43271</v>
      </c>
      <c r="F25">
        <v>0.53</v>
      </c>
      <c r="G25" s="83">
        <f t="shared" si="0"/>
        <v>0.087609</v>
      </c>
      <c r="H25" s="83">
        <f t="shared" si="0"/>
        <v>0.015476</v>
      </c>
    </row>
    <row r="26" spans="1:8" ht="12.75">
      <c r="A26">
        <v>401</v>
      </c>
      <c r="B26" t="s">
        <v>89</v>
      </c>
      <c r="C26">
        <v>107835</v>
      </c>
      <c r="E26">
        <v>43229</v>
      </c>
      <c r="F26">
        <v>3.209998</v>
      </c>
      <c r="G26" s="83">
        <f t="shared" si="0"/>
        <v>0.5306126694000001</v>
      </c>
      <c r="H26" s="83">
        <f t="shared" si="0"/>
        <v>0.09373194160000001</v>
      </c>
    </row>
    <row r="27" spans="1:8" ht="12.75">
      <c r="A27">
        <v>401</v>
      </c>
      <c r="B27" t="s">
        <v>90</v>
      </c>
      <c r="C27">
        <v>589811</v>
      </c>
      <c r="E27">
        <v>43298</v>
      </c>
      <c r="F27">
        <v>0.53</v>
      </c>
      <c r="G27" s="83">
        <f t="shared" si="0"/>
        <v>0.087609</v>
      </c>
      <c r="H27" s="83">
        <f t="shared" si="0"/>
        <v>0.015476</v>
      </c>
    </row>
    <row r="28" spans="1:8" ht="12.75">
      <c r="A28">
        <v>401</v>
      </c>
      <c r="B28" t="s">
        <v>91</v>
      </c>
      <c r="C28">
        <v>589344</v>
      </c>
      <c r="E28">
        <v>43295</v>
      </c>
      <c r="F28">
        <v>0.76</v>
      </c>
      <c r="G28" s="83">
        <f t="shared" si="0"/>
        <v>0.12562800000000002</v>
      </c>
      <c r="H28" s="83">
        <f t="shared" si="0"/>
        <v>0.022192</v>
      </c>
    </row>
    <row r="29" spans="1:8" ht="12.75">
      <c r="A29">
        <v>401</v>
      </c>
      <c r="B29" t="s">
        <v>92</v>
      </c>
      <c r="C29">
        <v>96140</v>
      </c>
      <c r="E29">
        <v>43230</v>
      </c>
      <c r="F29">
        <v>1.929998</v>
      </c>
      <c r="G29" s="83">
        <f t="shared" si="0"/>
        <v>0.3190286694</v>
      </c>
      <c r="H29" s="83">
        <f t="shared" si="0"/>
        <v>0.0563559416</v>
      </c>
    </row>
    <row r="30" spans="1:8" ht="12.75">
      <c r="A30">
        <v>401</v>
      </c>
      <c r="B30" t="s">
        <v>61</v>
      </c>
      <c r="C30">
        <v>75070</v>
      </c>
      <c r="E30">
        <v>43503</v>
      </c>
      <c r="F30">
        <v>0.75</v>
      </c>
      <c r="G30" s="83">
        <f t="shared" si="0"/>
        <v>0.123975</v>
      </c>
      <c r="H30" s="83">
        <f t="shared" si="0"/>
        <v>0.0219</v>
      </c>
    </row>
    <row r="31" spans="1:8" ht="12.75">
      <c r="A31">
        <v>401</v>
      </c>
      <c r="B31" t="s">
        <v>63</v>
      </c>
      <c r="C31">
        <v>74862</v>
      </c>
      <c r="E31">
        <v>43206</v>
      </c>
      <c r="F31">
        <v>2.339998</v>
      </c>
      <c r="G31" s="83">
        <f t="shared" si="0"/>
        <v>0.38680166940000005</v>
      </c>
      <c r="H31" s="83">
        <f t="shared" si="0"/>
        <v>0.0683279416</v>
      </c>
    </row>
    <row r="32" spans="1:8" ht="12.75">
      <c r="A32">
        <v>401</v>
      </c>
      <c r="B32" t="s">
        <v>65</v>
      </c>
      <c r="C32">
        <v>100527</v>
      </c>
      <c r="E32">
        <v>45501</v>
      </c>
      <c r="F32">
        <v>0.61</v>
      </c>
      <c r="G32" s="83">
        <f t="shared" si="0"/>
        <v>0.100833</v>
      </c>
      <c r="H32" s="83">
        <f t="shared" si="0"/>
        <v>0.017811999999999998</v>
      </c>
    </row>
    <row r="33" spans="1:8" ht="12.75">
      <c r="A33">
        <v>401</v>
      </c>
      <c r="B33" t="s">
        <v>66</v>
      </c>
      <c r="C33">
        <v>71432</v>
      </c>
      <c r="E33">
        <v>45201</v>
      </c>
      <c r="F33">
        <v>3.44</v>
      </c>
      <c r="G33" s="83">
        <f t="shared" si="0"/>
        <v>0.568632</v>
      </c>
      <c r="H33" s="83">
        <f t="shared" si="0"/>
        <v>0.10044800000000001</v>
      </c>
    </row>
    <row r="34" spans="1:8" ht="12.75">
      <c r="A34">
        <v>401</v>
      </c>
      <c r="B34" t="s">
        <v>9</v>
      </c>
      <c r="C34">
        <v>74840</v>
      </c>
      <c r="E34">
        <v>43202</v>
      </c>
      <c r="F34">
        <v>1.77</v>
      </c>
      <c r="G34" s="83">
        <f t="shared" si="0"/>
        <v>0.29258100000000004</v>
      </c>
      <c r="H34" s="83">
        <f t="shared" si="0"/>
        <v>0.051684</v>
      </c>
    </row>
    <row r="35" spans="1:8" ht="12.75">
      <c r="A35">
        <v>401</v>
      </c>
      <c r="B35" t="s">
        <v>93</v>
      </c>
      <c r="C35">
        <v>100414</v>
      </c>
      <c r="E35">
        <v>45203</v>
      </c>
      <c r="F35" s="130">
        <v>1.5</v>
      </c>
      <c r="G35" s="131">
        <f t="shared" si="0"/>
        <v>0.24795</v>
      </c>
      <c r="H35" s="131">
        <f t="shared" si="0"/>
        <v>0.0438</v>
      </c>
    </row>
    <row r="36" spans="1:8" ht="12.75">
      <c r="A36">
        <v>401</v>
      </c>
      <c r="B36" t="s">
        <v>69</v>
      </c>
      <c r="C36">
        <v>74851</v>
      </c>
      <c r="E36">
        <v>43203</v>
      </c>
      <c r="F36" s="130">
        <v>8.939999</v>
      </c>
      <c r="G36" s="131">
        <f t="shared" si="0"/>
        <v>1.4777818347000002</v>
      </c>
      <c r="H36" s="131">
        <f>H$14*$F36/100</f>
        <v>0.26104797080000003</v>
      </c>
    </row>
    <row r="37" spans="1:8" ht="12.75">
      <c r="A37">
        <v>401</v>
      </c>
      <c r="B37" t="s">
        <v>12</v>
      </c>
      <c r="C37">
        <v>50000</v>
      </c>
      <c r="E37">
        <v>43502</v>
      </c>
      <c r="F37" s="130">
        <v>3.12</v>
      </c>
      <c r="G37" s="131">
        <f t="shared" si="0"/>
        <v>0.5157360000000001</v>
      </c>
      <c r="H37" s="131">
        <f t="shared" si="0"/>
        <v>0.091104</v>
      </c>
    </row>
    <row r="38" spans="1:8" ht="12.75">
      <c r="A38">
        <v>401</v>
      </c>
      <c r="B38" t="s">
        <v>70</v>
      </c>
      <c r="C38">
        <v>115117</v>
      </c>
      <c r="E38">
        <v>43215</v>
      </c>
      <c r="F38">
        <v>3.95</v>
      </c>
      <c r="G38" s="83">
        <f t="shared" si="0"/>
        <v>0.652935</v>
      </c>
      <c r="H38" s="83">
        <f t="shared" si="0"/>
        <v>0.11534000000000001</v>
      </c>
    </row>
    <row r="39" spans="1:8" ht="12.75">
      <c r="A39">
        <v>401</v>
      </c>
      <c r="B39" t="s">
        <v>71</v>
      </c>
      <c r="C39">
        <v>78784</v>
      </c>
      <c r="E39">
        <v>98132</v>
      </c>
      <c r="F39">
        <v>6.559999</v>
      </c>
      <c r="G39" s="83">
        <f t="shared" si="0"/>
        <v>1.0843678347</v>
      </c>
      <c r="H39" s="83">
        <f t="shared" si="0"/>
        <v>0.1915519708</v>
      </c>
    </row>
    <row r="40" spans="1:8" ht="12.75">
      <c r="A40">
        <v>401</v>
      </c>
      <c r="B40" t="s">
        <v>11</v>
      </c>
      <c r="C40">
        <v>74828</v>
      </c>
      <c r="E40">
        <v>43201</v>
      </c>
      <c r="F40">
        <v>5.58</v>
      </c>
      <c r="G40" s="83">
        <f t="shared" si="0"/>
        <v>0.922374</v>
      </c>
      <c r="H40" s="83">
        <f t="shared" si="0"/>
        <v>0.16293600000000003</v>
      </c>
    </row>
    <row r="41" spans="1:8" ht="12.75">
      <c r="A41">
        <v>401</v>
      </c>
      <c r="B41" t="s">
        <v>94</v>
      </c>
      <c r="C41">
        <v>67561</v>
      </c>
      <c r="E41">
        <v>43301</v>
      </c>
      <c r="F41" s="130">
        <v>0.7</v>
      </c>
      <c r="G41" s="83">
        <f t="shared" si="0"/>
        <v>0.11571</v>
      </c>
      <c r="H41" s="83">
        <f t="shared" si="0"/>
        <v>0.02044</v>
      </c>
    </row>
    <row r="42" spans="1:8" ht="12.75">
      <c r="A42">
        <v>401</v>
      </c>
      <c r="B42" t="s">
        <v>95</v>
      </c>
      <c r="C42">
        <v>1634044</v>
      </c>
      <c r="E42">
        <v>43378</v>
      </c>
      <c r="F42" s="130">
        <v>1.86</v>
      </c>
      <c r="G42" s="83">
        <f t="shared" si="0"/>
        <v>0.307458</v>
      </c>
      <c r="H42" s="83">
        <f t="shared" si="0"/>
        <v>0.054312000000000006</v>
      </c>
    </row>
    <row r="43" spans="1:8" ht="12.75">
      <c r="A43">
        <v>401</v>
      </c>
      <c r="B43" t="s">
        <v>96</v>
      </c>
      <c r="C43">
        <v>108872</v>
      </c>
      <c r="E43">
        <v>43261</v>
      </c>
      <c r="F43" s="130">
        <v>0.5</v>
      </c>
      <c r="G43" s="83">
        <f t="shared" si="0"/>
        <v>0.08265</v>
      </c>
      <c r="H43" s="83">
        <f t="shared" si="0"/>
        <v>0.0146</v>
      </c>
    </row>
    <row r="44" spans="1:8" ht="12.75">
      <c r="A44">
        <v>401</v>
      </c>
      <c r="B44" t="s">
        <v>97</v>
      </c>
      <c r="C44">
        <v>96377</v>
      </c>
      <c r="E44">
        <v>43262</v>
      </c>
      <c r="F44">
        <v>2.2</v>
      </c>
      <c r="G44" s="83">
        <f t="shared" si="0"/>
        <v>0.3636600000000001</v>
      </c>
      <c r="H44" s="83">
        <f t="shared" si="0"/>
        <v>0.06424</v>
      </c>
    </row>
    <row r="45" spans="1:8" ht="12.75">
      <c r="A45">
        <v>401</v>
      </c>
      <c r="B45" t="s">
        <v>74</v>
      </c>
      <c r="C45">
        <v>108383</v>
      </c>
      <c r="E45">
        <v>45205</v>
      </c>
      <c r="F45">
        <v>4.45</v>
      </c>
      <c r="G45" s="83">
        <f t="shared" si="0"/>
        <v>0.735585</v>
      </c>
      <c r="H45" s="83">
        <f t="shared" si="0"/>
        <v>0.12994</v>
      </c>
    </row>
    <row r="46" spans="1:8" ht="12.75">
      <c r="A46">
        <v>401</v>
      </c>
      <c r="B46" t="s">
        <v>8</v>
      </c>
      <c r="C46">
        <v>106978</v>
      </c>
      <c r="E46">
        <v>43212</v>
      </c>
      <c r="F46">
        <v>0.75</v>
      </c>
      <c r="G46" s="83">
        <f t="shared" si="0"/>
        <v>0.123975</v>
      </c>
      <c r="H46" s="83">
        <f t="shared" si="0"/>
        <v>0.0219</v>
      </c>
    </row>
    <row r="47" spans="1:8" ht="12.75">
      <c r="A47">
        <v>401</v>
      </c>
      <c r="B47" t="s">
        <v>98</v>
      </c>
      <c r="C47">
        <v>110543</v>
      </c>
      <c r="E47">
        <v>43231</v>
      </c>
      <c r="F47">
        <v>1.309999</v>
      </c>
      <c r="G47" s="83">
        <f t="shared" si="0"/>
        <v>0.2165428347</v>
      </c>
      <c r="H47" s="83">
        <f t="shared" si="0"/>
        <v>0.0382519708</v>
      </c>
    </row>
    <row r="48" spans="1:8" ht="12.75">
      <c r="A48">
        <v>401</v>
      </c>
      <c r="B48" t="s">
        <v>99</v>
      </c>
      <c r="C48">
        <v>109660</v>
      </c>
      <c r="E48">
        <v>43220</v>
      </c>
      <c r="F48">
        <v>2.19</v>
      </c>
      <c r="G48" s="83">
        <f t="shared" si="0"/>
        <v>0.362007</v>
      </c>
      <c r="H48" s="83">
        <f t="shared" si="0"/>
        <v>0.063948</v>
      </c>
    </row>
    <row r="49" spans="1:8" ht="12.75">
      <c r="A49">
        <v>401</v>
      </c>
      <c r="B49" t="s">
        <v>100</v>
      </c>
      <c r="C49">
        <v>95476</v>
      </c>
      <c r="E49">
        <v>45204</v>
      </c>
      <c r="F49">
        <v>1.549998</v>
      </c>
      <c r="G49" s="83">
        <f t="shared" si="0"/>
        <v>0.25621466940000004</v>
      </c>
      <c r="H49" s="83">
        <f t="shared" si="0"/>
        <v>0.0452599416</v>
      </c>
    </row>
    <row r="50" spans="1:8" ht="12.75">
      <c r="A50">
        <v>401</v>
      </c>
      <c r="B50" t="s">
        <v>10</v>
      </c>
      <c r="C50">
        <v>115071</v>
      </c>
      <c r="E50">
        <v>43205</v>
      </c>
      <c r="F50">
        <v>4.9</v>
      </c>
      <c r="G50" s="83">
        <f t="shared" si="0"/>
        <v>0.8099700000000002</v>
      </c>
      <c r="H50" s="83">
        <f t="shared" si="0"/>
        <v>0.14307999999999998</v>
      </c>
    </row>
    <row r="51" spans="1:8" ht="12.75">
      <c r="A51">
        <v>401</v>
      </c>
      <c r="B51" t="s">
        <v>101</v>
      </c>
      <c r="C51">
        <v>620235</v>
      </c>
      <c r="E51">
        <v>45502</v>
      </c>
      <c r="F51">
        <v>0.6</v>
      </c>
      <c r="G51" s="83">
        <f t="shared" si="0"/>
        <v>0.09918</v>
      </c>
      <c r="H51" s="83">
        <f t="shared" si="0"/>
        <v>0.01752</v>
      </c>
    </row>
    <row r="52" spans="1:8" ht="12.75">
      <c r="A52">
        <v>401</v>
      </c>
      <c r="B52" t="s">
        <v>77</v>
      </c>
      <c r="C52">
        <v>108883</v>
      </c>
      <c r="E52">
        <v>45202</v>
      </c>
      <c r="F52">
        <v>6.79</v>
      </c>
      <c r="G52" s="83">
        <f t="shared" si="0"/>
        <v>1.122387</v>
      </c>
      <c r="H52" s="83">
        <f t="shared" si="0"/>
        <v>0.198268</v>
      </c>
    </row>
    <row r="54" spans="3:8" ht="12.75">
      <c r="C54" t="s">
        <v>120</v>
      </c>
      <c r="F54">
        <f>SUM(F15:F53)</f>
        <v>83.43998700000002</v>
      </c>
      <c r="G54" s="83">
        <f>SUM(G15:G53)</f>
        <v>13.792629851100001</v>
      </c>
      <c r="H54" s="83">
        <f>SUM(H15:H53)</f>
        <v>2.4364476204</v>
      </c>
    </row>
    <row r="57" spans="1:9" ht="12.75">
      <c r="A57" t="s">
        <v>24</v>
      </c>
      <c r="G57" t="s">
        <v>115</v>
      </c>
      <c r="H57" t="s">
        <v>115</v>
      </c>
      <c r="I57" t="s">
        <v>30</v>
      </c>
    </row>
    <row r="58" spans="7:8" ht="12.75">
      <c r="G58" t="s">
        <v>121</v>
      </c>
      <c r="H58" t="s">
        <v>122</v>
      </c>
    </row>
    <row r="59" spans="7:9" ht="12.75">
      <c r="G59" t="s">
        <v>123</v>
      </c>
      <c r="H59" t="s">
        <v>119</v>
      </c>
      <c r="I59" t="s">
        <v>36</v>
      </c>
    </row>
    <row r="60" spans="7:9" ht="12.75">
      <c r="G60">
        <v>2.42</v>
      </c>
      <c r="H60">
        <v>4.21</v>
      </c>
      <c r="I60">
        <v>36</v>
      </c>
    </row>
    <row r="61" spans="1:9" ht="12.75">
      <c r="A61">
        <v>818</v>
      </c>
      <c r="B61" t="s">
        <v>58</v>
      </c>
      <c r="C61">
        <v>95636</v>
      </c>
      <c r="E61">
        <v>45208</v>
      </c>
      <c r="F61">
        <v>0.53</v>
      </c>
      <c r="G61" s="83">
        <f>G$60*$F61/100</f>
        <v>0.012825999999999999</v>
      </c>
      <c r="H61" s="83">
        <f>H$60*$F61/100</f>
        <v>0.022313</v>
      </c>
      <c r="I61" s="83">
        <f>I$60*$F61/100</f>
        <v>0.19080000000000003</v>
      </c>
    </row>
    <row r="62" spans="1:9" ht="12.75">
      <c r="A62">
        <v>818</v>
      </c>
      <c r="B62" t="s">
        <v>59</v>
      </c>
      <c r="C62">
        <v>106989</v>
      </c>
      <c r="E62">
        <v>43213</v>
      </c>
      <c r="F62">
        <v>0.666</v>
      </c>
      <c r="G62" s="83">
        <f aca="true" t="shared" si="1" ref="G62:H86">G$60*$F62/100</f>
        <v>0.0161172</v>
      </c>
      <c r="H62" s="83">
        <f t="shared" si="1"/>
        <v>0.028038600000000004</v>
      </c>
      <c r="I62" s="83">
        <f aca="true" t="shared" si="2" ref="I62:I86">I$60*$F62/100</f>
        <v>0.23976000000000003</v>
      </c>
    </row>
    <row r="63" spans="1:9" ht="12.75">
      <c r="A63">
        <v>818</v>
      </c>
      <c r="B63" t="s">
        <v>60</v>
      </c>
      <c r="C63">
        <v>558372</v>
      </c>
      <c r="E63">
        <v>98169</v>
      </c>
      <c r="F63">
        <v>2.82</v>
      </c>
      <c r="G63" s="83">
        <f t="shared" si="1"/>
        <v>0.068244</v>
      </c>
      <c r="H63" s="83">
        <f t="shared" si="1"/>
        <v>0.118722</v>
      </c>
      <c r="I63" s="83">
        <f t="shared" si="2"/>
        <v>1.0151999999999999</v>
      </c>
    </row>
    <row r="64" spans="1:9" ht="12.75">
      <c r="A64">
        <v>818</v>
      </c>
      <c r="B64" t="s">
        <v>61</v>
      </c>
      <c r="C64">
        <v>75070</v>
      </c>
      <c r="E64">
        <v>43503</v>
      </c>
      <c r="F64">
        <v>7.353</v>
      </c>
      <c r="G64" s="83">
        <f t="shared" si="1"/>
        <v>0.17794259999999998</v>
      </c>
      <c r="H64" s="83">
        <f t="shared" si="1"/>
        <v>0.3095613</v>
      </c>
      <c r="I64" s="83">
        <f t="shared" si="2"/>
        <v>2.64708</v>
      </c>
    </row>
    <row r="65" spans="1:9" ht="12.75">
      <c r="A65">
        <v>818</v>
      </c>
      <c r="B65" t="s">
        <v>62</v>
      </c>
      <c r="C65">
        <v>67641</v>
      </c>
      <c r="E65">
        <v>43551</v>
      </c>
      <c r="F65">
        <v>7.507</v>
      </c>
      <c r="G65" s="83">
        <f t="shared" si="1"/>
        <v>0.1816694</v>
      </c>
      <c r="H65" s="83">
        <f t="shared" si="1"/>
        <v>0.3160447</v>
      </c>
      <c r="I65" s="83">
        <f t="shared" si="2"/>
        <v>2.7025200000000003</v>
      </c>
    </row>
    <row r="66" spans="1:9" ht="12.75">
      <c r="A66">
        <v>818</v>
      </c>
      <c r="B66" t="s">
        <v>63</v>
      </c>
      <c r="C66">
        <v>74862</v>
      </c>
      <c r="E66">
        <v>43206</v>
      </c>
      <c r="F66">
        <v>4.254</v>
      </c>
      <c r="G66" s="83">
        <f t="shared" si="1"/>
        <v>0.10294679999999998</v>
      </c>
      <c r="H66" s="83">
        <f t="shared" si="1"/>
        <v>0.17909339999999996</v>
      </c>
      <c r="I66" s="83">
        <f t="shared" si="2"/>
        <v>1.5314399999999997</v>
      </c>
    </row>
    <row r="67" spans="1:9" ht="12.75">
      <c r="A67">
        <v>818</v>
      </c>
      <c r="B67" t="s">
        <v>64</v>
      </c>
      <c r="C67">
        <v>98078</v>
      </c>
      <c r="E67">
        <v>98078</v>
      </c>
      <c r="F67">
        <v>1.749</v>
      </c>
      <c r="G67" s="83">
        <f t="shared" si="1"/>
        <v>0.042325800000000004</v>
      </c>
      <c r="H67" s="83">
        <f t="shared" si="1"/>
        <v>0.0736329</v>
      </c>
      <c r="I67" s="83">
        <f t="shared" si="2"/>
        <v>0.6296400000000001</v>
      </c>
    </row>
    <row r="68" spans="1:9" ht="12.75">
      <c r="A68">
        <v>818</v>
      </c>
      <c r="B68" t="s">
        <v>65</v>
      </c>
      <c r="C68">
        <v>100527</v>
      </c>
      <c r="E68">
        <v>45501</v>
      </c>
      <c r="F68">
        <v>0.699</v>
      </c>
      <c r="G68" s="83">
        <f t="shared" si="1"/>
        <v>0.016915799999999998</v>
      </c>
      <c r="H68" s="83">
        <f t="shared" si="1"/>
        <v>0.029427899999999996</v>
      </c>
      <c r="I68" s="83">
        <f t="shared" si="2"/>
        <v>0.25164</v>
      </c>
    </row>
    <row r="69" spans="1:9" ht="12.75">
      <c r="A69">
        <v>818</v>
      </c>
      <c r="B69" t="s">
        <v>66</v>
      </c>
      <c r="C69">
        <v>71432</v>
      </c>
      <c r="E69">
        <v>45201</v>
      </c>
      <c r="F69">
        <v>2.000998</v>
      </c>
      <c r="G69" s="83">
        <f t="shared" si="1"/>
        <v>0.0484241516</v>
      </c>
      <c r="H69" s="83">
        <f t="shared" si="1"/>
        <v>0.0842420158</v>
      </c>
      <c r="I69" s="83">
        <f t="shared" si="2"/>
        <v>0.7203592799999999</v>
      </c>
    </row>
    <row r="70" spans="1:9" ht="12.75">
      <c r="A70">
        <v>818</v>
      </c>
      <c r="B70" t="s">
        <v>67</v>
      </c>
      <c r="C70">
        <v>123728</v>
      </c>
      <c r="E70">
        <v>43510</v>
      </c>
      <c r="F70">
        <v>1.867998</v>
      </c>
      <c r="G70" s="83">
        <f t="shared" si="1"/>
        <v>0.0452055516</v>
      </c>
      <c r="H70" s="83">
        <f t="shared" si="1"/>
        <v>0.0786427158</v>
      </c>
      <c r="I70" s="83">
        <f t="shared" si="2"/>
        <v>0.67247928</v>
      </c>
    </row>
    <row r="71" spans="1:9" ht="12.75">
      <c r="A71">
        <v>818</v>
      </c>
      <c r="B71" t="s">
        <v>68</v>
      </c>
      <c r="C71">
        <v>98095</v>
      </c>
      <c r="E71">
        <v>98095</v>
      </c>
      <c r="F71">
        <v>3.799</v>
      </c>
      <c r="G71" s="83">
        <f t="shared" si="1"/>
        <v>0.09193579999999998</v>
      </c>
      <c r="H71" s="83">
        <f t="shared" si="1"/>
        <v>0.1599379</v>
      </c>
      <c r="I71" s="83">
        <f t="shared" si="2"/>
        <v>1.3676400000000002</v>
      </c>
    </row>
    <row r="72" spans="1:9" ht="12.75">
      <c r="A72">
        <v>818</v>
      </c>
      <c r="B72" t="s">
        <v>9</v>
      </c>
      <c r="C72">
        <v>74840</v>
      </c>
      <c r="E72">
        <v>43202</v>
      </c>
      <c r="F72">
        <v>0.565</v>
      </c>
      <c r="G72" s="83">
        <f t="shared" si="1"/>
        <v>0.013672999999999998</v>
      </c>
      <c r="H72" s="83">
        <f t="shared" si="1"/>
        <v>0.0237865</v>
      </c>
      <c r="I72" s="83">
        <f t="shared" si="2"/>
        <v>0.20339999999999997</v>
      </c>
    </row>
    <row r="73" spans="1:9" ht="12.75">
      <c r="A73">
        <v>818</v>
      </c>
      <c r="B73" t="s">
        <v>69</v>
      </c>
      <c r="C73">
        <v>74851</v>
      </c>
      <c r="E73">
        <v>43203</v>
      </c>
      <c r="F73">
        <v>14.376999</v>
      </c>
      <c r="G73" s="83">
        <f t="shared" si="1"/>
        <v>0.3479233758</v>
      </c>
      <c r="H73" s="83">
        <f t="shared" si="1"/>
        <v>0.6052716578999999</v>
      </c>
      <c r="I73" s="83">
        <f t="shared" si="2"/>
        <v>5.17571964</v>
      </c>
    </row>
    <row r="74" spans="1:9" ht="12.75">
      <c r="A74">
        <v>818</v>
      </c>
      <c r="B74" t="s">
        <v>12</v>
      </c>
      <c r="C74">
        <v>50000</v>
      </c>
      <c r="E74">
        <v>43502</v>
      </c>
      <c r="F74">
        <v>14.714</v>
      </c>
      <c r="G74" s="83">
        <f t="shared" si="1"/>
        <v>0.35607880000000003</v>
      </c>
      <c r="H74" s="83">
        <f t="shared" si="1"/>
        <v>0.6194594</v>
      </c>
      <c r="I74" s="83">
        <f t="shared" si="2"/>
        <v>5.297040000000001</v>
      </c>
    </row>
    <row r="75" spans="1:9" ht="12.75">
      <c r="A75">
        <v>818</v>
      </c>
      <c r="B75" t="s">
        <v>13</v>
      </c>
      <c r="C75">
        <v>75285</v>
      </c>
      <c r="E75">
        <v>43214</v>
      </c>
      <c r="F75">
        <v>1.221998</v>
      </c>
      <c r="G75" s="83">
        <f t="shared" si="1"/>
        <v>0.029572351599999998</v>
      </c>
      <c r="H75" s="83">
        <f t="shared" si="1"/>
        <v>0.0514461158</v>
      </c>
      <c r="I75" s="83">
        <f t="shared" si="2"/>
        <v>0.43991927999999997</v>
      </c>
    </row>
    <row r="76" spans="1:9" ht="12.75">
      <c r="A76">
        <v>818</v>
      </c>
      <c r="B76" t="s">
        <v>70</v>
      </c>
      <c r="C76">
        <v>115117</v>
      </c>
      <c r="E76">
        <v>43215</v>
      </c>
      <c r="F76">
        <v>0.922</v>
      </c>
      <c r="G76" s="83">
        <f t="shared" si="1"/>
        <v>0.0223124</v>
      </c>
      <c r="H76" s="83">
        <f t="shared" si="1"/>
        <v>0.0388162</v>
      </c>
      <c r="I76" s="83">
        <f t="shared" si="2"/>
        <v>0.33192</v>
      </c>
    </row>
    <row r="77" spans="1:9" ht="12.75">
      <c r="A77">
        <v>818</v>
      </c>
      <c r="B77" t="s">
        <v>71</v>
      </c>
      <c r="C77">
        <v>78784</v>
      </c>
      <c r="E77">
        <v>98132</v>
      </c>
      <c r="F77">
        <v>0.602</v>
      </c>
      <c r="G77" s="83">
        <f t="shared" si="1"/>
        <v>0.014568399999999999</v>
      </c>
      <c r="H77" s="83">
        <f t="shared" si="1"/>
        <v>0.025344199999999997</v>
      </c>
      <c r="I77" s="83">
        <f t="shared" si="2"/>
        <v>0.21672</v>
      </c>
    </row>
    <row r="78" spans="1:9" ht="12.75">
      <c r="A78">
        <v>818</v>
      </c>
      <c r="B78" t="s">
        <v>11</v>
      </c>
      <c r="C78">
        <v>74828</v>
      </c>
      <c r="E78">
        <v>43201</v>
      </c>
      <c r="F78">
        <v>4.084</v>
      </c>
      <c r="G78" s="83">
        <f t="shared" si="1"/>
        <v>0.0988328</v>
      </c>
      <c r="H78" s="83">
        <f t="shared" si="1"/>
        <v>0.1719364</v>
      </c>
      <c r="I78" s="83">
        <f t="shared" si="2"/>
        <v>1.47024</v>
      </c>
    </row>
    <row r="79" spans="1:9" ht="12.75">
      <c r="A79">
        <v>818</v>
      </c>
      <c r="B79" t="s">
        <v>72</v>
      </c>
      <c r="C79">
        <v>78933</v>
      </c>
      <c r="E79">
        <v>43552</v>
      </c>
      <c r="F79">
        <v>1.476998</v>
      </c>
      <c r="G79" s="83">
        <f t="shared" si="1"/>
        <v>0.0357433516</v>
      </c>
      <c r="H79" s="83">
        <f t="shared" si="1"/>
        <v>0.062181615800000006</v>
      </c>
      <c r="I79" s="83">
        <f t="shared" si="2"/>
        <v>0.53171928</v>
      </c>
    </row>
    <row r="80" spans="1:9" ht="12.75">
      <c r="A80">
        <v>818</v>
      </c>
      <c r="B80" t="s">
        <v>73</v>
      </c>
      <c r="C80">
        <v>591786</v>
      </c>
      <c r="E80">
        <v>43559</v>
      </c>
      <c r="F80">
        <v>0.899</v>
      </c>
      <c r="G80" s="83">
        <f t="shared" si="1"/>
        <v>0.021755800000000002</v>
      </c>
      <c r="H80" s="83">
        <f t="shared" si="1"/>
        <v>0.037847900000000004</v>
      </c>
      <c r="I80" s="83">
        <f t="shared" si="2"/>
        <v>0.32364000000000004</v>
      </c>
    </row>
    <row r="81" spans="1:9" ht="12.75">
      <c r="A81">
        <v>818</v>
      </c>
      <c r="B81" t="s">
        <v>74</v>
      </c>
      <c r="C81">
        <v>108383</v>
      </c>
      <c r="E81">
        <v>45205</v>
      </c>
      <c r="F81">
        <v>0.611</v>
      </c>
      <c r="G81" s="83">
        <f t="shared" si="1"/>
        <v>0.014786199999999998</v>
      </c>
      <c r="H81" s="83">
        <f t="shared" si="1"/>
        <v>0.0257231</v>
      </c>
      <c r="I81" s="83">
        <f t="shared" si="2"/>
        <v>0.21996</v>
      </c>
    </row>
    <row r="82" spans="1:9" ht="12.75">
      <c r="A82">
        <v>818</v>
      </c>
      <c r="B82" t="s">
        <v>75</v>
      </c>
      <c r="C82">
        <v>124185</v>
      </c>
      <c r="E82">
        <v>43238</v>
      </c>
      <c r="F82">
        <v>0.529</v>
      </c>
      <c r="G82" s="83">
        <f t="shared" si="1"/>
        <v>0.0128018</v>
      </c>
      <c r="H82" s="83">
        <f t="shared" si="1"/>
        <v>0.0222709</v>
      </c>
      <c r="I82" s="83">
        <f t="shared" si="2"/>
        <v>0.19044</v>
      </c>
    </row>
    <row r="83" spans="1:9" ht="12.75">
      <c r="A83">
        <v>818</v>
      </c>
      <c r="B83" t="s">
        <v>76</v>
      </c>
      <c r="C83">
        <v>123386</v>
      </c>
      <c r="E83">
        <v>43504</v>
      </c>
      <c r="F83">
        <v>0.97</v>
      </c>
      <c r="G83" s="83">
        <f t="shared" si="1"/>
        <v>0.023474</v>
      </c>
      <c r="H83" s="83">
        <f t="shared" si="1"/>
        <v>0.04083699999999999</v>
      </c>
      <c r="I83" s="83">
        <f t="shared" si="2"/>
        <v>0.3492</v>
      </c>
    </row>
    <row r="84" spans="1:9" ht="12.75">
      <c r="A84">
        <v>818</v>
      </c>
      <c r="B84" t="s">
        <v>10</v>
      </c>
      <c r="C84">
        <v>115071</v>
      </c>
      <c r="E84">
        <v>43205</v>
      </c>
      <c r="F84">
        <v>2.596998</v>
      </c>
      <c r="G84" s="83">
        <f t="shared" si="1"/>
        <v>0.0628473516</v>
      </c>
      <c r="H84" s="83">
        <f t="shared" si="1"/>
        <v>0.10933361579999999</v>
      </c>
      <c r="I84" s="83">
        <f t="shared" si="2"/>
        <v>0.93491928</v>
      </c>
    </row>
    <row r="85" spans="1:9" ht="12.75">
      <c r="A85">
        <v>818</v>
      </c>
      <c r="B85" t="s">
        <v>77</v>
      </c>
      <c r="C85">
        <v>108883</v>
      </c>
      <c r="E85">
        <v>45202</v>
      </c>
      <c r="F85">
        <v>1.473</v>
      </c>
      <c r="G85" s="83">
        <f t="shared" si="1"/>
        <v>0.0356466</v>
      </c>
      <c r="H85" s="83">
        <f t="shared" si="1"/>
        <v>0.06201330000000001</v>
      </c>
      <c r="I85" s="83">
        <f t="shared" si="2"/>
        <v>0.5302800000000001</v>
      </c>
    </row>
    <row r="86" spans="1:9" ht="12.75">
      <c r="A86">
        <v>818</v>
      </c>
      <c r="B86" t="s">
        <v>124</v>
      </c>
      <c r="C86">
        <v>99999</v>
      </c>
      <c r="E86">
        <v>99999</v>
      </c>
      <c r="F86">
        <v>13.862</v>
      </c>
      <c r="G86" s="83">
        <f t="shared" si="1"/>
        <v>0.3354604</v>
      </c>
      <c r="H86" s="83">
        <f t="shared" si="1"/>
        <v>0.5835902000000001</v>
      </c>
      <c r="I86" s="83">
        <f t="shared" si="2"/>
        <v>4.99032</v>
      </c>
    </row>
    <row r="88" spans="5:9" ht="12.75">
      <c r="E88" t="s">
        <v>120</v>
      </c>
      <c r="F88">
        <f>SUM(F61:F87)</f>
        <v>92.14998899999999</v>
      </c>
      <c r="G88" s="83">
        <f>SUM(G61:G87)</f>
        <v>2.2300297338000004</v>
      </c>
      <c r="H88" s="83">
        <f>SUM(H61:H87)</f>
        <v>3.8795145369</v>
      </c>
      <c r="I88" s="83">
        <f>SUM(I61:I87)</f>
        <v>33.17399604</v>
      </c>
    </row>
    <row r="91" spans="1:7" ht="12.75">
      <c r="A91" t="s">
        <v>125</v>
      </c>
      <c r="G91" t="s">
        <v>126</v>
      </c>
    </row>
    <row r="92" ht="12.75">
      <c r="G92" t="s">
        <v>117</v>
      </c>
    </row>
    <row r="93" ht="12.75">
      <c r="G93" t="s">
        <v>34</v>
      </c>
    </row>
    <row r="94" spans="6:7" ht="12.75">
      <c r="F94" t="s">
        <v>2</v>
      </c>
      <c r="G94">
        <v>10.4</v>
      </c>
    </row>
    <row r="95" spans="1:7" ht="12.75">
      <c r="A95">
        <v>719</v>
      </c>
      <c r="B95" t="s">
        <v>80</v>
      </c>
      <c r="C95">
        <v>108678</v>
      </c>
      <c r="E95">
        <v>45207</v>
      </c>
      <c r="F95">
        <v>0.019641</v>
      </c>
      <c r="G95" s="83">
        <f>G$94*$F95/100</f>
        <v>0.002042664</v>
      </c>
    </row>
    <row r="96" spans="1:7" ht="12.75">
      <c r="A96">
        <v>719</v>
      </c>
      <c r="B96" t="s">
        <v>172</v>
      </c>
      <c r="C96">
        <v>763291</v>
      </c>
      <c r="E96">
        <v>98040</v>
      </c>
      <c r="F96">
        <v>0.019641</v>
      </c>
      <c r="G96" s="83">
        <f aca="true" t="shared" si="3" ref="G96:G131">G$94*$F96/100</f>
        <v>0.002042664</v>
      </c>
    </row>
    <row r="97" spans="1:7" ht="12.75">
      <c r="A97">
        <v>719</v>
      </c>
      <c r="B97" t="s">
        <v>90</v>
      </c>
      <c r="C97">
        <v>589811</v>
      </c>
      <c r="E97">
        <v>43298</v>
      </c>
      <c r="F97">
        <v>0.019641</v>
      </c>
      <c r="G97" s="83">
        <f t="shared" si="3"/>
        <v>0.002042664</v>
      </c>
    </row>
    <row r="98" spans="1:7" ht="12.75">
      <c r="A98">
        <v>719</v>
      </c>
      <c r="B98" t="s">
        <v>92</v>
      </c>
      <c r="C98">
        <v>96140</v>
      </c>
      <c r="E98">
        <v>43230</v>
      </c>
      <c r="F98">
        <v>0.019641</v>
      </c>
      <c r="G98" s="83">
        <f t="shared" si="3"/>
        <v>0.002042664</v>
      </c>
    </row>
    <row r="99" spans="1:7" ht="12.75">
      <c r="A99">
        <v>719</v>
      </c>
      <c r="B99" t="s">
        <v>61</v>
      </c>
      <c r="C99">
        <v>75070</v>
      </c>
      <c r="E99">
        <v>43503</v>
      </c>
      <c r="F99">
        <v>0.029462</v>
      </c>
      <c r="G99" s="83">
        <f t="shared" si="3"/>
        <v>0.0030640479999999998</v>
      </c>
    </row>
    <row r="100" spans="1:7" ht="12.75">
      <c r="A100">
        <v>719</v>
      </c>
      <c r="B100" t="s">
        <v>63</v>
      </c>
      <c r="C100">
        <v>74862</v>
      </c>
      <c r="E100">
        <v>43206</v>
      </c>
      <c r="F100">
        <v>0.314259</v>
      </c>
      <c r="G100" s="83">
        <f t="shared" si="3"/>
        <v>0.032682936</v>
      </c>
    </row>
    <row r="101" spans="1:7" ht="12.75">
      <c r="A101">
        <v>719</v>
      </c>
      <c r="B101" t="s">
        <v>66</v>
      </c>
      <c r="C101">
        <v>71432</v>
      </c>
      <c r="E101">
        <v>45201</v>
      </c>
      <c r="F101">
        <v>0.108026</v>
      </c>
      <c r="G101" s="83">
        <f t="shared" si="3"/>
        <v>0.011234704</v>
      </c>
    </row>
    <row r="102" spans="1:7" ht="12.75">
      <c r="A102">
        <v>719</v>
      </c>
      <c r="B102" t="s">
        <v>67</v>
      </c>
      <c r="C102">
        <v>123728</v>
      </c>
      <c r="E102">
        <v>43510</v>
      </c>
      <c r="F102">
        <v>0.019641</v>
      </c>
      <c r="G102" s="83">
        <f t="shared" si="3"/>
        <v>0.002042664</v>
      </c>
    </row>
    <row r="103" spans="1:7" ht="12.75">
      <c r="A103">
        <v>719</v>
      </c>
      <c r="B103" t="s">
        <v>173</v>
      </c>
      <c r="C103">
        <v>98039</v>
      </c>
      <c r="E103">
        <v>98039</v>
      </c>
      <c r="F103">
        <v>0.019641</v>
      </c>
      <c r="G103" s="83">
        <f t="shared" si="3"/>
        <v>0.002042664</v>
      </c>
    </row>
    <row r="104" spans="1:7" ht="12.75">
      <c r="A104">
        <v>719</v>
      </c>
      <c r="B104" t="s">
        <v>166</v>
      </c>
      <c r="E104">
        <v>98042</v>
      </c>
      <c r="F104">
        <v>0.039282</v>
      </c>
      <c r="G104" s="83">
        <f t="shared" si="3"/>
        <v>0.004085328</v>
      </c>
    </row>
    <row r="105" spans="1:7" ht="12.75">
      <c r="A105">
        <v>719</v>
      </c>
      <c r="B105" t="s">
        <v>168</v>
      </c>
      <c r="C105">
        <v>590181</v>
      </c>
      <c r="E105">
        <v>43217</v>
      </c>
      <c r="F105">
        <v>0.019641</v>
      </c>
      <c r="G105" s="83">
        <f t="shared" si="3"/>
        <v>0.002042664</v>
      </c>
    </row>
    <row r="106" spans="1:7" ht="12.75">
      <c r="A106">
        <v>719</v>
      </c>
      <c r="B106" t="s">
        <v>169</v>
      </c>
      <c r="C106">
        <v>287923</v>
      </c>
      <c r="E106">
        <v>43242</v>
      </c>
      <c r="F106">
        <v>0.019641</v>
      </c>
      <c r="G106" s="83">
        <f t="shared" si="3"/>
        <v>0.002042664</v>
      </c>
    </row>
    <row r="107" spans="1:7" ht="12.75">
      <c r="A107">
        <v>719</v>
      </c>
      <c r="B107" t="s">
        <v>9</v>
      </c>
      <c r="C107">
        <v>74840</v>
      </c>
      <c r="E107">
        <v>43202</v>
      </c>
      <c r="F107">
        <v>13.739</v>
      </c>
      <c r="G107" s="83">
        <f t="shared" si="3"/>
        <v>1.4288560000000001</v>
      </c>
    </row>
    <row r="108" spans="2:7" ht="12.75">
      <c r="B108" t="s">
        <v>93</v>
      </c>
      <c r="C108">
        <v>100414</v>
      </c>
      <c r="E108">
        <v>45203</v>
      </c>
      <c r="F108">
        <v>0.009821</v>
      </c>
      <c r="G108" s="83">
        <f t="shared" si="3"/>
        <v>0.001021384</v>
      </c>
    </row>
    <row r="109" spans="1:7" ht="12.75">
      <c r="A109">
        <v>719</v>
      </c>
      <c r="B109" t="s">
        <v>69</v>
      </c>
      <c r="C109">
        <v>74851</v>
      </c>
      <c r="E109">
        <v>43203</v>
      </c>
      <c r="F109">
        <v>0.618697</v>
      </c>
      <c r="G109" s="83">
        <f t="shared" si="3"/>
        <v>0.064344488</v>
      </c>
    </row>
    <row r="110" spans="1:7" ht="12.75">
      <c r="A110">
        <v>719</v>
      </c>
      <c r="B110" t="s">
        <v>12</v>
      </c>
      <c r="C110">
        <v>50000</v>
      </c>
      <c r="E110">
        <v>43502</v>
      </c>
      <c r="F110">
        <v>0.795467</v>
      </c>
      <c r="G110" s="83">
        <f t="shared" si="3"/>
        <v>0.08272856800000002</v>
      </c>
    </row>
    <row r="111" spans="1:7" ht="12.75">
      <c r="A111">
        <v>719</v>
      </c>
      <c r="B111" t="s">
        <v>13</v>
      </c>
      <c r="C111">
        <v>75285</v>
      </c>
      <c r="E111">
        <v>43214</v>
      </c>
      <c r="F111">
        <v>0.422285</v>
      </c>
      <c r="G111" s="83">
        <f t="shared" si="3"/>
        <v>0.04391764</v>
      </c>
    </row>
    <row r="112" spans="1:7" ht="12.75">
      <c r="A112">
        <v>719</v>
      </c>
      <c r="B112" t="s">
        <v>70</v>
      </c>
      <c r="C112">
        <v>115117</v>
      </c>
      <c r="E112">
        <v>43215</v>
      </c>
      <c r="F112">
        <v>0.019641</v>
      </c>
      <c r="G112" s="83">
        <f t="shared" si="3"/>
        <v>0.002042664</v>
      </c>
    </row>
    <row r="113" spans="1:7" ht="12.75">
      <c r="A113">
        <v>719</v>
      </c>
      <c r="B113" t="s">
        <v>162</v>
      </c>
      <c r="E113">
        <v>43120</v>
      </c>
      <c r="F113">
        <v>0.255335</v>
      </c>
      <c r="G113" s="83">
        <f t="shared" si="3"/>
        <v>0.02655484</v>
      </c>
    </row>
    <row r="114" spans="1:7" ht="12.75">
      <c r="A114">
        <v>719</v>
      </c>
      <c r="B114" t="s">
        <v>174</v>
      </c>
      <c r="C114">
        <v>43109</v>
      </c>
      <c r="E114">
        <v>43109</v>
      </c>
      <c r="F114">
        <v>0.019641</v>
      </c>
      <c r="G114" s="83">
        <f t="shared" si="3"/>
        <v>0.002042664</v>
      </c>
    </row>
    <row r="115" spans="1:7" ht="12.75">
      <c r="A115">
        <v>719</v>
      </c>
      <c r="B115" t="s">
        <v>165</v>
      </c>
      <c r="E115">
        <v>43106</v>
      </c>
      <c r="F115">
        <v>0.039282</v>
      </c>
      <c r="G115" s="83">
        <f t="shared" si="3"/>
        <v>0.004085328</v>
      </c>
    </row>
    <row r="116" spans="1:7" ht="12.75">
      <c r="A116">
        <v>719</v>
      </c>
      <c r="B116" t="s">
        <v>167</v>
      </c>
      <c r="E116">
        <v>43105</v>
      </c>
      <c r="F116">
        <v>0.019641</v>
      </c>
      <c r="G116" s="83">
        <f t="shared" si="3"/>
        <v>0.002042664</v>
      </c>
    </row>
    <row r="117" spans="1:7" ht="12.75">
      <c r="A117">
        <v>719</v>
      </c>
      <c r="B117" t="s">
        <v>175</v>
      </c>
      <c r="E117">
        <v>43107</v>
      </c>
      <c r="F117">
        <v>0.019641</v>
      </c>
      <c r="G117" s="83">
        <f t="shared" si="3"/>
        <v>0.002042664</v>
      </c>
    </row>
    <row r="118" spans="1:7" ht="12.75">
      <c r="A118">
        <v>719</v>
      </c>
      <c r="B118" t="s">
        <v>163</v>
      </c>
      <c r="E118">
        <v>43122</v>
      </c>
      <c r="F118">
        <v>0.127668</v>
      </c>
      <c r="G118" s="83">
        <f t="shared" si="3"/>
        <v>0.013277472000000002</v>
      </c>
    </row>
    <row r="119" spans="1:7" ht="12.75">
      <c r="A119">
        <v>719</v>
      </c>
      <c r="B119" t="s">
        <v>11</v>
      </c>
      <c r="C119">
        <v>74828</v>
      </c>
      <c r="E119">
        <v>43201</v>
      </c>
      <c r="F119">
        <v>75.264961</v>
      </c>
      <c r="G119" s="83">
        <f t="shared" si="3"/>
        <v>7.827555944</v>
      </c>
    </row>
    <row r="120" spans="1:7" ht="12.75">
      <c r="A120">
        <v>719</v>
      </c>
      <c r="B120" t="s">
        <v>96</v>
      </c>
      <c r="C120">
        <v>108872</v>
      </c>
      <c r="E120">
        <v>43261</v>
      </c>
      <c r="F120">
        <v>0.019641</v>
      </c>
      <c r="G120" s="83">
        <f t="shared" si="3"/>
        <v>0.002042664</v>
      </c>
    </row>
    <row r="121" spans="1:7" ht="12.75">
      <c r="A121">
        <v>719</v>
      </c>
      <c r="B121" t="s">
        <v>97</v>
      </c>
      <c r="C121">
        <v>96377</v>
      </c>
      <c r="E121">
        <v>43262</v>
      </c>
      <c r="F121">
        <v>0.039282</v>
      </c>
      <c r="G121" s="83">
        <f t="shared" si="3"/>
        <v>0.004085328</v>
      </c>
    </row>
    <row r="122" spans="1:7" ht="12.75">
      <c r="A122">
        <v>719</v>
      </c>
      <c r="B122" t="s">
        <v>8</v>
      </c>
      <c r="C122">
        <v>106978</v>
      </c>
      <c r="E122">
        <v>43212</v>
      </c>
      <c r="F122">
        <v>0.982059</v>
      </c>
      <c r="G122" s="83">
        <f t="shared" si="3"/>
        <v>0.10213413600000001</v>
      </c>
    </row>
    <row r="123" spans="1:7" ht="12.75">
      <c r="A123">
        <v>719</v>
      </c>
      <c r="B123" t="s">
        <v>171</v>
      </c>
      <c r="C123">
        <v>142825</v>
      </c>
      <c r="E123">
        <v>43232</v>
      </c>
      <c r="F123">
        <v>0.019641</v>
      </c>
      <c r="G123" s="83">
        <f t="shared" si="3"/>
        <v>0.002042664</v>
      </c>
    </row>
    <row r="124" spans="1:7" ht="12.75">
      <c r="A124">
        <v>719</v>
      </c>
      <c r="B124" t="s">
        <v>98</v>
      </c>
      <c r="C124">
        <v>110543</v>
      </c>
      <c r="E124">
        <v>43231</v>
      </c>
      <c r="F124">
        <v>0.019641</v>
      </c>
      <c r="G124" s="83">
        <f t="shared" si="3"/>
        <v>0.002042664</v>
      </c>
    </row>
    <row r="125" spans="1:7" ht="12.75">
      <c r="A125">
        <v>719</v>
      </c>
      <c r="B125" t="s">
        <v>170</v>
      </c>
      <c r="C125">
        <v>111659</v>
      </c>
      <c r="E125">
        <v>43233</v>
      </c>
      <c r="F125">
        <v>0.019641</v>
      </c>
      <c r="G125" s="83">
        <f t="shared" si="3"/>
        <v>0.002042664</v>
      </c>
    </row>
    <row r="126" spans="1:7" ht="12.75">
      <c r="A126">
        <v>719</v>
      </c>
      <c r="B126" t="s">
        <v>99</v>
      </c>
      <c r="C126">
        <v>109660</v>
      </c>
      <c r="E126">
        <v>43220</v>
      </c>
      <c r="F126">
        <v>0.127668</v>
      </c>
      <c r="G126" s="83">
        <f t="shared" si="3"/>
        <v>0.013277472000000002</v>
      </c>
    </row>
    <row r="127" spans="1:7" ht="12.75">
      <c r="A127">
        <v>719</v>
      </c>
      <c r="B127" t="s">
        <v>161</v>
      </c>
      <c r="C127">
        <v>74986</v>
      </c>
      <c r="E127">
        <v>43204</v>
      </c>
      <c r="F127">
        <v>2.857791</v>
      </c>
      <c r="G127" s="83">
        <f t="shared" si="3"/>
        <v>0.29721026400000006</v>
      </c>
    </row>
    <row r="128" spans="1:7" ht="12.75">
      <c r="A128">
        <v>719</v>
      </c>
      <c r="B128" t="s">
        <v>10</v>
      </c>
      <c r="C128">
        <v>115071</v>
      </c>
      <c r="E128">
        <v>43205</v>
      </c>
      <c r="F128">
        <v>1.659679</v>
      </c>
      <c r="G128" s="83">
        <f t="shared" si="3"/>
        <v>0.172606616</v>
      </c>
    </row>
    <row r="129" spans="1:7" ht="12.75">
      <c r="A129">
        <v>719</v>
      </c>
      <c r="B129" t="s">
        <v>77</v>
      </c>
      <c r="C129">
        <v>108883</v>
      </c>
      <c r="E129">
        <v>45202</v>
      </c>
      <c r="F129">
        <v>0.039282</v>
      </c>
      <c r="G129" s="83">
        <f t="shared" si="3"/>
        <v>0.004085328</v>
      </c>
    </row>
    <row r="130" spans="1:7" ht="12.75">
      <c r="A130">
        <v>719</v>
      </c>
      <c r="B130" t="s">
        <v>164</v>
      </c>
      <c r="C130">
        <v>624646</v>
      </c>
      <c r="E130">
        <v>43216</v>
      </c>
      <c r="F130">
        <v>0.127668</v>
      </c>
      <c r="G130" s="83">
        <f t="shared" si="3"/>
        <v>0.013277472000000002</v>
      </c>
    </row>
    <row r="131" spans="1:7" ht="12.75">
      <c r="A131">
        <v>719</v>
      </c>
      <c r="B131" t="s">
        <v>176</v>
      </c>
      <c r="C131">
        <v>1210</v>
      </c>
      <c r="F131">
        <v>0.039283</v>
      </c>
      <c r="G131" s="83">
        <f t="shared" si="3"/>
        <v>0.004085432</v>
      </c>
    </row>
    <row r="133" spans="6:7" ht="12.75">
      <c r="F133">
        <f>SUM(F95:F132)</f>
        <v>97.95051299999997</v>
      </c>
      <c r="G133" s="83">
        <f>SUM(G95:G132)</f>
        <v>10.186853351999998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Mojave Desert Air Quality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Wales</dc:creator>
  <cp:keywords/>
  <dc:description/>
  <cp:lastModifiedBy>Chris Anderson</cp:lastModifiedBy>
  <cp:lastPrinted>2002-10-10T20:24:07Z</cp:lastPrinted>
  <dcterms:created xsi:type="dcterms:W3CDTF">2001-02-14T16:35:31Z</dcterms:created>
  <dcterms:modified xsi:type="dcterms:W3CDTF">2012-04-12T15:07:01Z</dcterms:modified>
  <cp:category/>
  <cp:version/>
  <cp:contentType/>
  <cp:contentStatus/>
</cp:coreProperties>
</file>